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V:\Indesign activity area\0_Publications\Public Health Services Table of Costs\"/>
    </mc:Choice>
  </mc:AlternateContent>
  <xr:revisionPtr revIDLastSave="0" documentId="13_ncr:1_{BE547461-DC76-40C4-9D11-659DD0214A9F}" xr6:coauthVersionLast="46" xr6:coauthVersionMax="46" xr10:uidLastSave="{00000000-0000-0000-0000-000000000000}"/>
  <workbookProtection workbookAlgorithmName="SHA-512" workbookHashValue="c4RBZ5KDGLfxL0Pgk9liwXLnm68OKqkdJp4avBF4pdtOeSt3nk9XSjtF2vO+BpuylWi+TSUmPDOEquIY2VI6cw==" workbookSaltValue="BwutNOld1qodkS6mDw6Y7A==" workbookSpinCount="100000" lockStructure="1"/>
  <bookViews>
    <workbookView xWindow="-108" yWindow="-108" windowWidth="23256" windowHeight="12576" xr2:uid="{00000000-000D-0000-FFFF-FFFF00000000}"/>
  </bookViews>
  <sheets>
    <sheet name="QHealth Check" sheetId="1" r:id="rId1"/>
    <sheet name="Formulae" sheetId="11" state="hidden" r:id="rId2"/>
    <sheet name="BASE" sheetId="4" state="hidden" r:id="rId3"/>
    <sheet name="HOSPITAL" sheetId="3" state="hidden" r:id="rId4"/>
    <sheet name="DRG Tables" sheetId="12" state="hidden" r:id="rId5"/>
    <sheet name="DRG" sheetId="2" state="hidden" r:id="rId6"/>
  </sheets>
  <definedNames>
    <definedName name="_xlnm._FilterDatabase" localSheetId="5" hidden="1">DRG!$A$1:$D$1</definedName>
    <definedName name="_xlnm._FilterDatabase" localSheetId="4" hidden="1">'DRG Tables'!$A$1:$J$796</definedName>
    <definedName name="_xlnm._FilterDatabase" localSheetId="3" hidden="1">HOSPITAL!$A$1:$D$142</definedName>
    <definedName name="BASE">BASE!$A$2:$B$3</definedName>
    <definedName name="DRG">DRG!$A$2:$C$796</definedName>
    <definedName name="DRGList">'DRG Tables'!$B$2:$J$796</definedName>
    <definedName name="ExtraLongDayRates">BASE!$A$12:$B$13</definedName>
    <definedName name="HOSPITAL">HOSPITAL!$A$2:$D$141</definedName>
    <definedName name="HospXperdayRate">BASE!$B$18</definedName>
    <definedName name="LongStayRate">BASE!$B$8:$C$9</definedName>
    <definedName name="_xlnm.Print_Area" localSheetId="0">'QHealth Check'!$A$1:$D$22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1" l="1"/>
  <c r="B5" i="11"/>
  <c r="B10" i="11"/>
  <c r="B22" i="1"/>
  <c r="B6" i="11" l="1"/>
  <c r="B13" i="11"/>
  <c r="D21" i="1" s="1"/>
  <c r="B8" i="11"/>
  <c r="B9" i="11" s="1"/>
  <c r="B11" i="11" l="1"/>
  <c r="B21" i="1"/>
  <c r="B16" i="11"/>
  <c r="B15" i="11"/>
  <c r="B14" i="11"/>
  <c r="B20" i="11"/>
  <c r="B12" i="11"/>
  <c r="B18" i="11"/>
  <c r="B19" i="11"/>
  <c r="B23" i="11" l="1"/>
  <c r="B26" i="11" s="1"/>
  <c r="B24" i="11" l="1"/>
  <c r="B17" i="11" s="1"/>
  <c r="C21" i="1" s="1"/>
  <c r="B2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Nyssa Johansen</author>
  </authors>
  <commentList>
    <comment ref="D7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Nyssa Johansen:</t>
        </r>
        <r>
          <rPr>
            <sz val="9"/>
            <color indexed="81"/>
            <rFont val="Tahoma"/>
            <family val="2"/>
          </rPr>
          <t xml:space="preserve">
clinic not hospital</t>
        </r>
      </text>
    </comment>
  </commentList>
</comments>
</file>

<file path=xl/sharedStrings.xml><?xml version="1.0" encoding="utf-8"?>
<sst xmlns="http://schemas.openxmlformats.org/spreadsheetml/2006/main" count="6124" uniqueCount="2024">
  <si>
    <t>X63A</t>
  </si>
  <si>
    <t>X63B</t>
  </si>
  <si>
    <t>X64A</t>
  </si>
  <si>
    <t>X64B</t>
  </si>
  <si>
    <t>Y01Z</t>
  </si>
  <si>
    <t>Y02A</t>
  </si>
  <si>
    <t>Y02B</t>
  </si>
  <si>
    <t>Y60Z</t>
  </si>
  <si>
    <t>Y61Z</t>
  </si>
  <si>
    <t>Y62A</t>
  </si>
  <si>
    <t>Y62B</t>
  </si>
  <si>
    <t>Z01A</t>
  </si>
  <si>
    <t>Z01B</t>
  </si>
  <si>
    <t>Z40Z</t>
  </si>
  <si>
    <t>Z63A</t>
  </si>
  <si>
    <t>Z63B</t>
  </si>
  <si>
    <t>Z64A</t>
  </si>
  <si>
    <t>Z64B</t>
  </si>
  <si>
    <t>Z65Z</t>
  </si>
  <si>
    <t>Hospital Group</t>
  </si>
  <si>
    <t>Long Stay Per Day Rates</t>
  </si>
  <si>
    <t>$</t>
  </si>
  <si>
    <t xml:space="preserve">Medical </t>
  </si>
  <si>
    <t>Extra Long Stay Per Day Rates</t>
  </si>
  <si>
    <t>$ per weighted separation</t>
  </si>
  <si>
    <t>Long Stay</t>
  </si>
  <si>
    <t>Extra Long Stay</t>
  </si>
  <si>
    <t>Base Rates</t>
  </si>
  <si>
    <t>Long Stay Type</t>
  </si>
  <si>
    <t>Small Hospitals</t>
  </si>
  <si>
    <t>$ per day rate</t>
  </si>
  <si>
    <t>(Inlier) + ( (LOS) - (High Trim Point) ) * (Long Stay per day Rate)</t>
  </si>
  <si>
    <t>Long Stay per day Rate</t>
  </si>
  <si>
    <t>Extra Long Stay per day Rate</t>
  </si>
  <si>
    <t>Long Stay Type Code</t>
  </si>
  <si>
    <t>(Inlier) + ( ( (Extra High Trim Point) - (High Trim Point) ) * (Long Stay per day Rate) ) + ( ( (LOS) - (Extra High Trim Point) ) * (Extra Long Stay per day Rate )</t>
  </si>
  <si>
    <t>RESULTS</t>
  </si>
  <si>
    <t xml:space="preserve">Select DRG Code       </t>
  </si>
  <si>
    <t xml:space="preserve">   Select hospital</t>
  </si>
  <si>
    <t>DRG</t>
  </si>
  <si>
    <t>ALOS</t>
  </si>
  <si>
    <t>F11A</t>
  </si>
  <si>
    <t>F11B</t>
  </si>
  <si>
    <t>F14A</t>
  </si>
  <si>
    <t>HOSPITAL CATEGORY</t>
  </si>
  <si>
    <t>X</t>
  </si>
  <si>
    <t>COST</t>
  </si>
  <si>
    <t>Cost</t>
  </si>
  <si>
    <t>Item</t>
  </si>
  <si>
    <t>Add length of stay</t>
  </si>
  <si>
    <t>Facility name</t>
  </si>
  <si>
    <t>Facility Category</t>
  </si>
  <si>
    <t>Provider Number</t>
  </si>
  <si>
    <t>Mater Mothers</t>
  </si>
  <si>
    <t>003</t>
  </si>
  <si>
    <t>0050790F</t>
  </si>
  <si>
    <t>Prince Charles</t>
  </si>
  <si>
    <t>004</t>
  </si>
  <si>
    <t>0051400F</t>
  </si>
  <si>
    <t>Princess Alexandra</t>
  </si>
  <si>
    <t>011</t>
  </si>
  <si>
    <t>0051080F</t>
  </si>
  <si>
    <t>Royal Brisbane and Women's</t>
  </si>
  <si>
    <t>0050180J</t>
  </si>
  <si>
    <t>Townsville</t>
  </si>
  <si>
    <t>0051840B</t>
  </si>
  <si>
    <t>Bundaberg</t>
  </si>
  <si>
    <t>062</t>
  </si>
  <si>
    <t>0050210X</t>
  </si>
  <si>
    <t>Caboolture</t>
  </si>
  <si>
    <t>030</t>
  </si>
  <si>
    <t>0051830F</t>
  </si>
  <si>
    <t>Cairns</t>
  </si>
  <si>
    <t>0050230T</t>
  </si>
  <si>
    <t>Gladstone</t>
  </si>
  <si>
    <t>0050490W</t>
  </si>
  <si>
    <t>Hervey Bay</t>
  </si>
  <si>
    <t>069</t>
  </si>
  <si>
    <t>0051440X</t>
  </si>
  <si>
    <t>Ipswich</t>
  </si>
  <si>
    <t>015</t>
  </si>
  <si>
    <t>0050610B</t>
  </si>
  <si>
    <t>Logan</t>
  </si>
  <si>
    <t>029</t>
  </si>
  <si>
    <t>0051740H</t>
  </si>
  <si>
    <t>Mackay</t>
  </si>
  <si>
    <t>0050700A</t>
  </si>
  <si>
    <t>Maryborough</t>
  </si>
  <si>
    <t>070</t>
  </si>
  <si>
    <t>0050740T</t>
  </si>
  <si>
    <t>001</t>
  </si>
  <si>
    <t>0050750L</t>
  </si>
  <si>
    <t>Mount Isa</t>
  </si>
  <si>
    <t>0050930J</t>
  </si>
  <si>
    <t>Nambour</t>
  </si>
  <si>
    <t>049</t>
  </si>
  <si>
    <t>0051020W</t>
  </si>
  <si>
    <t>Q.E. II</t>
  </si>
  <si>
    <t>022</t>
  </si>
  <si>
    <t>0051630L</t>
  </si>
  <si>
    <t>Redcliffe</t>
  </si>
  <si>
    <t>016</t>
  </si>
  <si>
    <t>0051110T</t>
  </si>
  <si>
    <t>Redland</t>
  </si>
  <si>
    <t>028</t>
  </si>
  <si>
    <t>0051720K</t>
  </si>
  <si>
    <t>Rockhampton</t>
  </si>
  <si>
    <t>0051130K</t>
  </si>
  <si>
    <t>Toowoomba</t>
  </si>
  <si>
    <t>0051290W</t>
  </si>
  <si>
    <t>Atherton</t>
  </si>
  <si>
    <t>0050030A</t>
  </si>
  <si>
    <t>Ayr</t>
  </si>
  <si>
    <t>0050050X</t>
  </si>
  <si>
    <t>Beaudesert</t>
  </si>
  <si>
    <t>041</t>
  </si>
  <si>
    <t>0050090K</t>
  </si>
  <si>
    <t>Caloundra</t>
  </si>
  <si>
    <t>043</t>
  </si>
  <si>
    <t>0051500A</t>
  </si>
  <si>
    <t>Dalby</t>
  </si>
  <si>
    <t>092</t>
  </si>
  <si>
    <t>0050400L</t>
  </si>
  <si>
    <t>Gympie</t>
  </si>
  <si>
    <t>068</t>
  </si>
  <si>
    <t>0050520F</t>
  </si>
  <si>
    <t>Innisfail</t>
  </si>
  <si>
    <t>0050600F</t>
  </si>
  <si>
    <t>Kingaroy</t>
  </si>
  <si>
    <t>0050670L</t>
  </si>
  <si>
    <t>Mareeba</t>
  </si>
  <si>
    <t>0050730W</t>
  </si>
  <si>
    <t>Roma</t>
  </si>
  <si>
    <t>0051140J</t>
  </si>
  <si>
    <t>Thursday Island</t>
  </si>
  <si>
    <t>0051280X</t>
  </si>
  <si>
    <t>Warwick</t>
  </si>
  <si>
    <t>0051340A</t>
  </si>
  <si>
    <t>Barcaldine</t>
  </si>
  <si>
    <t>0050080L</t>
  </si>
  <si>
    <t>Biloela</t>
  </si>
  <si>
    <t>0050110A</t>
  </si>
  <si>
    <t>Bowen</t>
  </si>
  <si>
    <t>0050170K</t>
  </si>
  <si>
    <t>Charleville</t>
  </si>
  <si>
    <t>0050250K</t>
  </si>
  <si>
    <t>Charters Towers</t>
  </si>
  <si>
    <t>0050260J</t>
  </si>
  <si>
    <t>Cherbourg</t>
  </si>
  <si>
    <t>063</t>
  </si>
  <si>
    <t>0050270H</t>
  </si>
  <si>
    <t>Chinchilla</t>
  </si>
  <si>
    <t>091</t>
  </si>
  <si>
    <t>0050300W</t>
  </si>
  <si>
    <t>Cunnamulla</t>
  </si>
  <si>
    <t>0050390Y</t>
  </si>
  <si>
    <t>Emerald</t>
  </si>
  <si>
    <t>0050430H</t>
  </si>
  <si>
    <t>Goondiwindi</t>
  </si>
  <si>
    <t>093</t>
  </si>
  <si>
    <t>0050500J</t>
  </si>
  <si>
    <t>Ingham</t>
  </si>
  <si>
    <t>0050570W</t>
  </si>
  <si>
    <t>Longreach</t>
  </si>
  <si>
    <t>0050690J</t>
  </si>
  <si>
    <t>Miles</t>
  </si>
  <si>
    <t>097</t>
  </si>
  <si>
    <t>0050870F</t>
  </si>
  <si>
    <t>Mossman</t>
  </si>
  <si>
    <t>0050910L</t>
  </si>
  <si>
    <t>0051070H</t>
  </si>
  <si>
    <t>Proserpine</t>
  </si>
  <si>
    <t>0051090B</t>
  </si>
  <si>
    <t>St. George</t>
  </si>
  <si>
    <t>0051160F</t>
  </si>
  <si>
    <t>Stanthorpe</t>
  </si>
  <si>
    <t>0051200L</t>
  </si>
  <si>
    <t>Tully</t>
  </si>
  <si>
    <t>0051310H</t>
  </si>
  <si>
    <t>0051390L</t>
  </si>
  <si>
    <t>Alpha</t>
  </si>
  <si>
    <t>0050010F</t>
  </si>
  <si>
    <t>Aramac</t>
  </si>
  <si>
    <t>0050020B</t>
  </si>
  <si>
    <t>Augathella</t>
  </si>
  <si>
    <t>0050040Y</t>
  </si>
  <si>
    <t>Aurukun</t>
  </si>
  <si>
    <t>0051610W</t>
  </si>
  <si>
    <t>Babinda</t>
  </si>
  <si>
    <t>0050060W</t>
  </si>
  <si>
    <t>Bamaga</t>
  </si>
  <si>
    <t>0051460T</t>
  </si>
  <si>
    <t>Baralaba</t>
  </si>
  <si>
    <t>0050070T</t>
  </si>
  <si>
    <t>Biggenden</t>
  </si>
  <si>
    <t>061</t>
  </si>
  <si>
    <t>0050100B</t>
  </si>
  <si>
    <t>Blackall</t>
  </si>
  <si>
    <t>0050130X</t>
  </si>
  <si>
    <t>Blackwater</t>
  </si>
  <si>
    <t>0051570J</t>
  </si>
  <si>
    <t>Boonah</t>
  </si>
  <si>
    <t>042</t>
  </si>
  <si>
    <t>0050150T</t>
  </si>
  <si>
    <t>Boulia</t>
  </si>
  <si>
    <t>0050160L</t>
  </si>
  <si>
    <t>Burketown</t>
  </si>
  <si>
    <t>0050220W</t>
  </si>
  <si>
    <t>Camooweal</t>
  </si>
  <si>
    <t>0050240L</t>
  </si>
  <si>
    <t>Childers</t>
  </si>
  <si>
    <t>064</t>
  </si>
  <si>
    <t>0050280F</t>
  </si>
  <si>
    <t>Chillagoe</t>
  </si>
  <si>
    <t>0050290B</t>
  </si>
  <si>
    <t>Clermont</t>
  </si>
  <si>
    <t>0050310T</t>
  </si>
  <si>
    <t>Cloncurry</t>
  </si>
  <si>
    <t>0050320L</t>
  </si>
  <si>
    <t>Collinsville</t>
  </si>
  <si>
    <t>0050340J</t>
  </si>
  <si>
    <t>Cooktown</t>
  </si>
  <si>
    <t>0050350H</t>
  </si>
  <si>
    <t>Croydon</t>
  </si>
  <si>
    <t>0050380A</t>
  </si>
  <si>
    <t>Dajarra</t>
  </si>
  <si>
    <t>0051710L</t>
  </si>
  <si>
    <t>Dirranbandi</t>
  </si>
  <si>
    <t>0050410K</t>
  </si>
  <si>
    <t>Doomadgee</t>
  </si>
  <si>
    <t>0050000H</t>
  </si>
  <si>
    <t>025</t>
  </si>
  <si>
    <t>0051420A</t>
  </si>
  <si>
    <t>Dysart</t>
  </si>
  <si>
    <t>0051660H</t>
  </si>
  <si>
    <t>Eidsvold</t>
  </si>
  <si>
    <t>065</t>
  </si>
  <si>
    <t>0050420J</t>
  </si>
  <si>
    <t>Esk</t>
  </si>
  <si>
    <t>044</t>
  </si>
  <si>
    <t>0050440F</t>
  </si>
  <si>
    <t>Forsayth</t>
  </si>
  <si>
    <t>0050450B</t>
  </si>
  <si>
    <t>Gatton</t>
  </si>
  <si>
    <t>045</t>
  </si>
  <si>
    <t>0051530W</t>
  </si>
  <si>
    <t>Gayndah</t>
  </si>
  <si>
    <t>066</t>
  </si>
  <si>
    <t>0050460A</t>
  </si>
  <si>
    <t>Georgetown</t>
  </si>
  <si>
    <t>0050470Y</t>
  </si>
  <si>
    <t>Gin Gin</t>
  </si>
  <si>
    <t>067</t>
  </si>
  <si>
    <t>0050480X</t>
  </si>
  <si>
    <t>Gordonvale</t>
  </si>
  <si>
    <t>0050510H</t>
  </si>
  <si>
    <t>Herberton</t>
  </si>
  <si>
    <t>0050540A</t>
  </si>
  <si>
    <t>Home Hill</t>
  </si>
  <si>
    <t>0050550Y</t>
  </si>
  <si>
    <t>Hopevale</t>
  </si>
  <si>
    <t>0051770A</t>
  </si>
  <si>
    <t>Hughenden</t>
  </si>
  <si>
    <t>0050560X</t>
  </si>
  <si>
    <t>Inglewood</t>
  </si>
  <si>
    <t>094</t>
  </si>
  <si>
    <t>0050580T</t>
  </si>
  <si>
    <t>Injune</t>
  </si>
  <si>
    <t>0050590L</t>
  </si>
  <si>
    <t>Isisford</t>
  </si>
  <si>
    <t>0050620A</t>
  </si>
  <si>
    <t>Jandowae</t>
  </si>
  <si>
    <t>095</t>
  </si>
  <si>
    <t>0050630Y</t>
  </si>
  <si>
    <t>Julia Creek</t>
  </si>
  <si>
    <t>0050640X</t>
  </si>
  <si>
    <t>Jundah</t>
  </si>
  <si>
    <t>0050650W</t>
  </si>
  <si>
    <t>Kilcoy</t>
  </si>
  <si>
    <t>046</t>
  </si>
  <si>
    <t>0050660T</t>
  </si>
  <si>
    <t>Kowanyama</t>
  </si>
  <si>
    <t>0051780Y</t>
  </si>
  <si>
    <t>Laidley</t>
  </si>
  <si>
    <t>047</t>
  </si>
  <si>
    <t>0050680K</t>
  </si>
  <si>
    <t>Lockhart River</t>
  </si>
  <si>
    <t>0051820H</t>
  </si>
  <si>
    <t>Maleny</t>
  </si>
  <si>
    <t>048</t>
  </si>
  <si>
    <t>0050710Y</t>
  </si>
  <si>
    <t>Millmerran</t>
  </si>
  <si>
    <t>098</t>
  </si>
  <si>
    <t>0050880B</t>
  </si>
  <si>
    <t>Mitchell</t>
  </si>
  <si>
    <t>0050890A</t>
  </si>
  <si>
    <t>Monto</t>
  </si>
  <si>
    <t>072</t>
  </si>
  <si>
    <t>0050900T</t>
  </si>
  <si>
    <t>Moranbah</t>
  </si>
  <si>
    <t>0051580H</t>
  </si>
  <si>
    <t>Mornington Island</t>
  </si>
  <si>
    <t>0051620T</t>
  </si>
  <si>
    <t>Mount Morgan</t>
  </si>
  <si>
    <t>0050950F</t>
  </si>
  <si>
    <t>Mount Perry</t>
  </si>
  <si>
    <t>073</t>
  </si>
  <si>
    <t>0050970A</t>
  </si>
  <si>
    <t>Moura</t>
  </si>
  <si>
    <t>0051560K</t>
  </si>
  <si>
    <t>Mundubbera</t>
  </si>
  <si>
    <t>074</t>
  </si>
  <si>
    <t>0050980Y</t>
  </si>
  <si>
    <t>Mungindi</t>
  </si>
  <si>
    <t>0050990X</t>
  </si>
  <si>
    <t>Murgon</t>
  </si>
  <si>
    <t>075</t>
  </si>
  <si>
    <t>0051000Y</t>
  </si>
  <si>
    <t>Muttaburra</t>
  </si>
  <si>
    <t>0051010X</t>
  </si>
  <si>
    <t>Nanango</t>
  </si>
  <si>
    <t>076</t>
  </si>
  <si>
    <t>0051030T</t>
  </si>
  <si>
    <t>Normanton</t>
  </si>
  <si>
    <t>0051040L</t>
  </si>
  <si>
    <t>Oakey</t>
  </si>
  <si>
    <t>099</t>
  </si>
  <si>
    <t>0051050K</t>
  </si>
  <si>
    <t>Pormpuraaw</t>
  </si>
  <si>
    <t>0051800K</t>
  </si>
  <si>
    <t>Quilpie</t>
  </si>
  <si>
    <t>0051100W</t>
  </si>
  <si>
    <t>Richmond</t>
  </si>
  <si>
    <t>0051120L</t>
  </si>
  <si>
    <t>Sarina</t>
  </si>
  <si>
    <t>0051410B</t>
  </si>
  <si>
    <t>Springsure</t>
  </si>
  <si>
    <t>0051190Y</t>
  </si>
  <si>
    <t>Surat</t>
  </si>
  <si>
    <t>0051210K</t>
  </si>
  <si>
    <t>Tambo</t>
  </si>
  <si>
    <t>0051220J</t>
  </si>
  <si>
    <t>Tara</t>
  </si>
  <si>
    <t>0051230H</t>
  </si>
  <si>
    <t>Taroom</t>
  </si>
  <si>
    <t>0051240F</t>
  </si>
  <si>
    <t>Texas</t>
  </si>
  <si>
    <t>0051250B</t>
  </si>
  <si>
    <t>Theodore</t>
  </si>
  <si>
    <t>0051270Y</t>
  </si>
  <si>
    <t>Weipa</t>
  </si>
  <si>
    <t>0051520X</t>
  </si>
  <si>
    <t>Winton</t>
  </si>
  <si>
    <t>0051350Y</t>
  </si>
  <si>
    <t>Wondai</t>
  </si>
  <si>
    <t>077</t>
  </si>
  <si>
    <t>0051360X</t>
  </si>
  <si>
    <t>Woorabinda</t>
  </si>
  <si>
    <t>0051370W</t>
  </si>
  <si>
    <t>Wujal Wujal</t>
  </si>
  <si>
    <t>0051810J</t>
  </si>
  <si>
    <t>0051380T</t>
  </si>
  <si>
    <t>BaseAmount</t>
  </si>
  <si>
    <t>Hospital Category</t>
  </si>
  <si>
    <t>Hospital Category Row</t>
  </si>
  <si>
    <t>DRG Code Row</t>
  </si>
  <si>
    <t>Low Trim Point</t>
  </si>
  <si>
    <t>High Trim Point</t>
  </si>
  <si>
    <t>Extra High Trim Point</t>
  </si>
  <si>
    <t>Inlier</t>
  </si>
  <si>
    <t>Long Stay Outlier</t>
  </si>
  <si>
    <t>Extra Long Stay Outlier</t>
  </si>
  <si>
    <t>Length of Stay</t>
  </si>
  <si>
    <t>Hospital</t>
  </si>
  <si>
    <t>DRG Code</t>
  </si>
  <si>
    <t>Item Number</t>
  </si>
  <si>
    <t>Average Length of Stay</t>
  </si>
  <si>
    <t>Public Cost Weight</t>
  </si>
  <si>
    <t>Base</t>
  </si>
  <si>
    <t>Notes:</t>
  </si>
  <si>
    <t>This calculates the row number in the 'HOSPITAL' worksheet for the Hospital that has been selected in the 'Qhealth Check' worksheet</t>
  </si>
  <si>
    <t>This calculates the row number in the 'DRG' worksheet for the DRG code that has been selected in the 'Qhealth Check' worksheet</t>
  </si>
  <si>
    <t>This is the Length of Stay entered into the 'Qhealth Check' worksheet</t>
  </si>
  <si>
    <t>Item number is calculated from DRG Code and Hospital</t>
  </si>
  <si>
    <t>Hospital name is calculated based on the hospital row number above</t>
  </si>
  <si>
    <t>Hospital Category is calculated based on the hospital row number above</t>
  </si>
  <si>
    <t>DRG Code is calculated based on the DRG code row number above</t>
  </si>
  <si>
    <t>Looks up the PCW for that Hospital Category and DRG Code</t>
  </si>
  <si>
    <t>Looks up the Avg LOS for that Hospital Category and DRG Code</t>
  </si>
  <si>
    <t>Base is calculated based on the DRG Code</t>
  </si>
  <si>
    <t>(DRG Cost) * (Base Rate)</t>
  </si>
  <si>
    <t>One-third of Avg LOS rounded to nearest whole number</t>
  </si>
  <si>
    <t>HOSP_GROUP</t>
  </si>
  <si>
    <t>MDC</t>
  </si>
  <si>
    <t>TYPE</t>
  </si>
  <si>
    <t>Description</t>
  </si>
  <si>
    <t>M</t>
  </si>
  <si>
    <t>B02A</t>
  </si>
  <si>
    <t>B02B</t>
  </si>
  <si>
    <t>B02C</t>
  </si>
  <si>
    <t>B03A</t>
  </si>
  <si>
    <t>B03B</t>
  </si>
  <si>
    <t>B04A</t>
  </si>
  <si>
    <t>B04B</t>
  </si>
  <si>
    <t>B05Z</t>
  </si>
  <si>
    <t>B06A</t>
  </si>
  <si>
    <t>B06B</t>
  </si>
  <si>
    <t>B07A</t>
  </si>
  <si>
    <t>B07B</t>
  </si>
  <si>
    <t>B40Z</t>
  </si>
  <si>
    <t>B62Z</t>
  </si>
  <si>
    <t>B64A</t>
  </si>
  <si>
    <t>B64B</t>
  </si>
  <si>
    <t>B66A</t>
  </si>
  <si>
    <t>B66B</t>
  </si>
  <si>
    <t>B67A</t>
  </si>
  <si>
    <t>B67B</t>
  </si>
  <si>
    <t>B67C</t>
  </si>
  <si>
    <t>B68A</t>
  </si>
  <si>
    <t>B68B</t>
  </si>
  <si>
    <t>B69A</t>
  </si>
  <si>
    <t>B69B</t>
  </si>
  <si>
    <t>B70A</t>
  </si>
  <si>
    <t>B70B</t>
  </si>
  <si>
    <t>B70C</t>
  </si>
  <si>
    <t>B70D</t>
  </si>
  <si>
    <t>B71A</t>
  </si>
  <si>
    <t>B71B</t>
  </si>
  <si>
    <t>B72A</t>
  </si>
  <si>
    <t>B72B</t>
  </si>
  <si>
    <t>B75Z</t>
  </si>
  <si>
    <t>B76A</t>
  </si>
  <si>
    <t>B76B</t>
  </si>
  <si>
    <t>B78A</t>
  </si>
  <si>
    <t>B78B</t>
  </si>
  <si>
    <t>B81A</t>
  </si>
  <si>
    <t>B81B</t>
  </si>
  <si>
    <t>C05Z</t>
  </si>
  <si>
    <t>C10Z</t>
  </si>
  <si>
    <t>C11Z</t>
  </si>
  <si>
    <t>C13Z</t>
  </si>
  <si>
    <t>C60A</t>
  </si>
  <si>
    <t>C60B</t>
  </si>
  <si>
    <t>D01Z</t>
  </si>
  <si>
    <t>D02A</t>
  </si>
  <si>
    <t>D02B</t>
  </si>
  <si>
    <t>D05Z</t>
  </si>
  <si>
    <t>D06Z</t>
  </si>
  <si>
    <t>D10Z</t>
  </si>
  <si>
    <t>D11Z</t>
  </si>
  <si>
    <t>D13Z</t>
  </si>
  <si>
    <t>D40Z</t>
  </si>
  <si>
    <t>D60A</t>
  </si>
  <si>
    <t>D60B</t>
  </si>
  <si>
    <t>D66A</t>
  </si>
  <si>
    <t>D66B</t>
  </si>
  <si>
    <t>D67A</t>
  </si>
  <si>
    <t>D67B</t>
  </si>
  <si>
    <t>E01A</t>
  </si>
  <si>
    <t>E01B</t>
  </si>
  <si>
    <t>E02A</t>
  </si>
  <si>
    <t>E02B</t>
  </si>
  <si>
    <t>E02C</t>
  </si>
  <si>
    <t>E60A</t>
  </si>
  <si>
    <t>E60B</t>
  </si>
  <si>
    <t>E61A</t>
  </si>
  <si>
    <t>E61B</t>
  </si>
  <si>
    <t>E62A</t>
  </si>
  <si>
    <t>E62B</t>
  </si>
  <si>
    <t>E65A</t>
  </si>
  <si>
    <t>E65B</t>
  </si>
  <si>
    <t>E66A</t>
  </si>
  <si>
    <t>E66B</t>
  </si>
  <si>
    <t>E67A</t>
  </si>
  <si>
    <t>E67B</t>
  </si>
  <si>
    <t>E69A</t>
  </si>
  <si>
    <t>E69B</t>
  </si>
  <si>
    <t>E70A</t>
  </si>
  <si>
    <t>E70B</t>
  </si>
  <si>
    <t>E71A</t>
  </si>
  <si>
    <t>E71B</t>
  </si>
  <si>
    <t>E72Z</t>
  </si>
  <si>
    <t>E73A</t>
  </si>
  <si>
    <t>E73B</t>
  </si>
  <si>
    <t>E73C</t>
  </si>
  <si>
    <t>E74A</t>
  </si>
  <si>
    <t>E74B</t>
  </si>
  <si>
    <t>E75A</t>
  </si>
  <si>
    <t>E75B</t>
  </si>
  <si>
    <t>F01A</t>
  </si>
  <si>
    <t>F01B</t>
  </si>
  <si>
    <t>F02Z</t>
  </si>
  <si>
    <t>F04A</t>
  </si>
  <si>
    <t>F04B</t>
  </si>
  <si>
    <t>F05A</t>
  </si>
  <si>
    <t>F05B</t>
  </si>
  <si>
    <t>F06A</t>
  </si>
  <si>
    <t>F06B</t>
  </si>
  <si>
    <t>F07A</t>
  </si>
  <si>
    <t>F07B</t>
  </si>
  <si>
    <t>F08A</t>
  </si>
  <si>
    <t>F08B</t>
  </si>
  <si>
    <t>F09A</t>
  </si>
  <si>
    <t>F09B</t>
  </si>
  <si>
    <t>F14B</t>
  </si>
  <si>
    <t>F14C</t>
  </si>
  <si>
    <t>F20Z</t>
  </si>
  <si>
    <t>F21A</t>
  </si>
  <si>
    <t>F21B</t>
  </si>
  <si>
    <t>F41A</t>
  </si>
  <si>
    <t>F41B</t>
  </si>
  <si>
    <t>F42A</t>
  </si>
  <si>
    <t>F42B</t>
  </si>
  <si>
    <t>F60A</t>
  </si>
  <si>
    <t>F60B</t>
  </si>
  <si>
    <t>F62A</t>
  </si>
  <si>
    <t>F62B</t>
  </si>
  <si>
    <t>F63A</t>
  </si>
  <si>
    <t>F63B</t>
  </si>
  <si>
    <t>F65A</t>
  </si>
  <si>
    <t>F65B</t>
  </si>
  <si>
    <t>F66A</t>
  </si>
  <si>
    <t>F66B</t>
  </si>
  <si>
    <t>F67A</t>
  </si>
  <si>
    <t>F67B</t>
  </si>
  <si>
    <t>F69A</t>
  </si>
  <si>
    <t>F69B</t>
  </si>
  <si>
    <t>F72A</t>
  </si>
  <si>
    <t>F72B</t>
  </si>
  <si>
    <t>F73A</t>
  </si>
  <si>
    <t>F73B</t>
  </si>
  <si>
    <t>F75A</t>
  </si>
  <si>
    <t>F75B</t>
  </si>
  <si>
    <t>G01A</t>
  </si>
  <si>
    <t>G01B</t>
  </si>
  <si>
    <t>G02A</t>
  </si>
  <si>
    <t>G02B</t>
  </si>
  <si>
    <t>G03A</t>
  </si>
  <si>
    <t>G03B</t>
  </si>
  <si>
    <t>G03C</t>
  </si>
  <si>
    <t>G04A</t>
  </si>
  <si>
    <t>G04B</t>
  </si>
  <si>
    <t>G04C</t>
  </si>
  <si>
    <t>071</t>
  </si>
  <si>
    <t>G05A</t>
  </si>
  <si>
    <t>G05B</t>
  </si>
  <si>
    <t>G06Z</t>
  </si>
  <si>
    <t>G07A</t>
  </si>
  <si>
    <t>G07B</t>
  </si>
  <si>
    <t>G12A</t>
  </si>
  <si>
    <t>G12B</t>
  </si>
  <si>
    <t>G46A</t>
  </si>
  <si>
    <t>G46B</t>
  </si>
  <si>
    <t>G60A</t>
  </si>
  <si>
    <t>G60B</t>
  </si>
  <si>
    <t>G61A</t>
  </si>
  <si>
    <t>G61B</t>
  </si>
  <si>
    <t>G65A</t>
  </si>
  <si>
    <t>G65B</t>
  </si>
  <si>
    <t>G67A</t>
  </si>
  <si>
    <t>G67B</t>
  </si>
  <si>
    <t>G70A</t>
  </si>
  <si>
    <t>G70B</t>
  </si>
  <si>
    <t>H01A</t>
  </si>
  <si>
    <t>H01B</t>
  </si>
  <si>
    <t>H02A</t>
  </si>
  <si>
    <t>H02B</t>
  </si>
  <si>
    <t>H05A</t>
  </si>
  <si>
    <t>H05B</t>
  </si>
  <si>
    <t>H07A</t>
  </si>
  <si>
    <t>H07B</t>
  </si>
  <si>
    <t>H08A</t>
  </si>
  <si>
    <t>H08B</t>
  </si>
  <si>
    <t>H60A</t>
  </si>
  <si>
    <t>H60B</t>
  </si>
  <si>
    <t>H60C</t>
  </si>
  <si>
    <t>H61A</t>
  </si>
  <si>
    <t>H61B</t>
  </si>
  <si>
    <t>H62A</t>
  </si>
  <si>
    <t>H62B</t>
  </si>
  <si>
    <t>H63A</t>
  </si>
  <si>
    <t>H63B</t>
  </si>
  <si>
    <t>H64A</t>
  </si>
  <si>
    <t>H64B</t>
  </si>
  <si>
    <t>250</t>
  </si>
  <si>
    <t>I02A</t>
  </si>
  <si>
    <t>I02B</t>
  </si>
  <si>
    <t>I03A</t>
  </si>
  <si>
    <t>I03B</t>
  </si>
  <si>
    <t>I06Z</t>
  </si>
  <si>
    <t>I07Z</t>
  </si>
  <si>
    <t>I08A</t>
  </si>
  <si>
    <t>I08B</t>
  </si>
  <si>
    <t>I09A</t>
  </si>
  <si>
    <t>I09B</t>
  </si>
  <si>
    <t>I10A</t>
  </si>
  <si>
    <t>I10B</t>
  </si>
  <si>
    <t>I11Z</t>
  </si>
  <si>
    <t>I12A</t>
  </si>
  <si>
    <t>I12B</t>
  </si>
  <si>
    <t>I12C</t>
  </si>
  <si>
    <t>I13A</t>
  </si>
  <si>
    <t>I13B</t>
  </si>
  <si>
    <t>I15Z</t>
  </si>
  <si>
    <t>I16Z</t>
  </si>
  <si>
    <t>I27A</t>
  </si>
  <si>
    <t>I27B</t>
  </si>
  <si>
    <t>Karumba</t>
  </si>
  <si>
    <t>I28A</t>
  </si>
  <si>
    <t>I28B</t>
  </si>
  <si>
    <t>I29Z</t>
  </si>
  <si>
    <t>I30Z</t>
  </si>
  <si>
    <t>I60Z</t>
  </si>
  <si>
    <t>I64A</t>
  </si>
  <si>
    <t>I64B</t>
  </si>
  <si>
    <t>I65A</t>
  </si>
  <si>
    <t>I65B</t>
  </si>
  <si>
    <t>I66A</t>
  </si>
  <si>
    <t>I66B</t>
  </si>
  <si>
    <t>I67A</t>
  </si>
  <si>
    <t>I67B</t>
  </si>
  <si>
    <t>I68A</t>
  </si>
  <si>
    <t>I68B</t>
  </si>
  <si>
    <t>I69A</t>
  </si>
  <si>
    <t>I69B</t>
  </si>
  <si>
    <t>I71A</t>
  </si>
  <si>
    <t>I71B</t>
  </si>
  <si>
    <t>I72A</t>
  </si>
  <si>
    <t>I72B</t>
  </si>
  <si>
    <t>I73A</t>
  </si>
  <si>
    <t>I73B</t>
  </si>
  <si>
    <t>I75A</t>
  </si>
  <si>
    <t>I75B</t>
  </si>
  <si>
    <t>I76A</t>
  </si>
  <si>
    <t>I76B</t>
  </si>
  <si>
    <t>I77A</t>
  </si>
  <si>
    <t>I77B</t>
  </si>
  <si>
    <t>I78A</t>
  </si>
  <si>
    <t>I78B</t>
  </si>
  <si>
    <t>J06A</t>
  </si>
  <si>
    <t>J06B</t>
  </si>
  <si>
    <t>J08A</t>
  </si>
  <si>
    <t>J08B</t>
  </si>
  <si>
    <t>J09Z</t>
  </si>
  <si>
    <t>J12A</t>
  </si>
  <si>
    <t>J12B</t>
  </si>
  <si>
    <t>J13A</t>
  </si>
  <si>
    <t>J13B</t>
  </si>
  <si>
    <t>J14Z</t>
  </si>
  <si>
    <t>J60A</t>
  </si>
  <si>
    <t>J60B</t>
  </si>
  <si>
    <t>J62A</t>
  </si>
  <si>
    <t>J62B</t>
  </si>
  <si>
    <t>J64A</t>
  </si>
  <si>
    <t>J64B</t>
  </si>
  <si>
    <t>J65A</t>
  </si>
  <si>
    <t>J65B</t>
  </si>
  <si>
    <t>J67A</t>
  </si>
  <si>
    <t>J67B</t>
  </si>
  <si>
    <t>J68A</t>
  </si>
  <si>
    <t>J68B</t>
  </si>
  <si>
    <t>K03Z</t>
  </si>
  <si>
    <t>K08Z</t>
  </si>
  <si>
    <t>K60A</t>
  </si>
  <si>
    <t>K60B</t>
  </si>
  <si>
    <t>K62A</t>
  </si>
  <si>
    <t>K62B</t>
  </si>
  <si>
    <t>K64A</t>
  </si>
  <si>
    <t>K64B</t>
  </si>
  <si>
    <t>L02A</t>
  </si>
  <si>
    <t>L02B</t>
  </si>
  <si>
    <t>L03A</t>
  </si>
  <si>
    <t>L03B</t>
  </si>
  <si>
    <t>L04A</t>
  </si>
  <si>
    <t>L04B</t>
  </si>
  <si>
    <t>L04C</t>
  </si>
  <si>
    <t>L05A</t>
  </si>
  <si>
    <t>L05B</t>
  </si>
  <si>
    <t>L06A</t>
  </si>
  <si>
    <t>L06B</t>
  </si>
  <si>
    <t>L07A</t>
  </si>
  <si>
    <t>L07B</t>
  </si>
  <si>
    <t>L09A</t>
  </si>
  <si>
    <t>L09B</t>
  </si>
  <si>
    <t>L09C</t>
  </si>
  <si>
    <t>L60A</t>
  </si>
  <si>
    <t>L60B</t>
  </si>
  <si>
    <t>L60C</t>
  </si>
  <si>
    <t>L61Z</t>
  </si>
  <si>
    <t>L62A</t>
  </si>
  <si>
    <t>L62B</t>
  </si>
  <si>
    <t>L63A</t>
  </si>
  <si>
    <t>L63B</t>
  </si>
  <si>
    <t>L65A</t>
  </si>
  <si>
    <t>L65B</t>
  </si>
  <si>
    <t>L66Z</t>
  </si>
  <si>
    <t>L67A</t>
  </si>
  <si>
    <t>L67B</t>
  </si>
  <si>
    <t>M02A</t>
  </si>
  <si>
    <t>M02B</t>
  </si>
  <si>
    <t>M05Z</t>
  </si>
  <si>
    <t>M06A</t>
  </si>
  <si>
    <t>M06B</t>
  </si>
  <si>
    <t>M40Z</t>
  </si>
  <si>
    <t>M60A</t>
  </si>
  <si>
    <t>M60B</t>
  </si>
  <si>
    <t>M63Z</t>
  </si>
  <si>
    <t>N05A</t>
  </si>
  <si>
    <t>N05B</t>
  </si>
  <si>
    <t>N08Z</t>
  </si>
  <si>
    <t>N10Z</t>
  </si>
  <si>
    <t>N60A</t>
  </si>
  <si>
    <t>N60B</t>
  </si>
  <si>
    <t>O01A</t>
  </si>
  <si>
    <t>O01B</t>
  </si>
  <si>
    <t>O01C</t>
  </si>
  <si>
    <t>O02A</t>
  </si>
  <si>
    <t>O02B</t>
  </si>
  <si>
    <t>O05Z</t>
  </si>
  <si>
    <t>O60A</t>
  </si>
  <si>
    <t>O60B</t>
  </si>
  <si>
    <t>O60C</t>
  </si>
  <si>
    <t>O66A</t>
  </si>
  <si>
    <t>O66B</t>
  </si>
  <si>
    <t>P01Z</t>
  </si>
  <si>
    <t>P02Z</t>
  </si>
  <si>
    <t>P06A</t>
  </si>
  <si>
    <t>P06B</t>
  </si>
  <si>
    <t>P60A</t>
  </si>
  <si>
    <t>P60B</t>
  </si>
  <si>
    <t>P61Z</t>
  </si>
  <si>
    <t>P65A</t>
  </si>
  <si>
    <t>P65B</t>
  </si>
  <si>
    <t>P65C</t>
  </si>
  <si>
    <t>P65D</t>
  </si>
  <si>
    <t>P66A</t>
  </si>
  <si>
    <t>P66B</t>
  </si>
  <si>
    <t>P66C</t>
  </si>
  <si>
    <t>P66D</t>
  </si>
  <si>
    <t>P67A</t>
  </si>
  <si>
    <t>P67B</t>
  </si>
  <si>
    <t>P67C</t>
  </si>
  <si>
    <t>P67D</t>
  </si>
  <si>
    <t>Q02A</t>
  </si>
  <si>
    <t>Q02B</t>
  </si>
  <si>
    <t>Q60A</t>
  </si>
  <si>
    <t>Q60B</t>
  </si>
  <si>
    <t>Q61A</t>
  </si>
  <si>
    <t>Q61B</t>
  </si>
  <si>
    <t>R01A</t>
  </si>
  <si>
    <t>R01B</t>
  </si>
  <si>
    <t>R02A</t>
  </si>
  <si>
    <t>R02B</t>
  </si>
  <si>
    <t>R03A</t>
  </si>
  <si>
    <t>R03B</t>
  </si>
  <si>
    <t>R04A</t>
  </si>
  <si>
    <t>R04B</t>
  </si>
  <si>
    <t>R60A</t>
  </si>
  <si>
    <t>R60B</t>
  </si>
  <si>
    <t>R61A</t>
  </si>
  <si>
    <t>R61B</t>
  </si>
  <si>
    <t>R61C</t>
  </si>
  <si>
    <t>R62A</t>
  </si>
  <si>
    <t>R62B</t>
  </si>
  <si>
    <t>R63Z</t>
  </si>
  <si>
    <t>T01A</t>
  </si>
  <si>
    <t>T01B</t>
  </si>
  <si>
    <t>T01C</t>
  </si>
  <si>
    <t>T60A</t>
  </si>
  <si>
    <t>T60B</t>
  </si>
  <si>
    <t>T61A</t>
  </si>
  <si>
    <t>T61B</t>
  </si>
  <si>
    <t>T62A</t>
  </si>
  <si>
    <t>T62B</t>
  </si>
  <si>
    <t>T64A</t>
  </si>
  <si>
    <t>T64B</t>
  </si>
  <si>
    <t>U60Z</t>
  </si>
  <si>
    <t>U61A</t>
  </si>
  <si>
    <t>U61B</t>
  </si>
  <si>
    <t>U62A</t>
  </si>
  <si>
    <t>U62B</t>
  </si>
  <si>
    <t>U63A</t>
  </si>
  <si>
    <t>U63B</t>
  </si>
  <si>
    <t>V60A</t>
  </si>
  <si>
    <t>V60B</t>
  </si>
  <si>
    <t>W03Z</t>
  </si>
  <si>
    <t>W60Z</t>
  </si>
  <si>
    <t>X04A</t>
  </si>
  <si>
    <t>X04B</t>
  </si>
  <si>
    <t>X06A</t>
  </si>
  <si>
    <t>X06B</t>
  </si>
  <si>
    <t>X07A</t>
  </si>
  <si>
    <t>X07B</t>
  </si>
  <si>
    <t>X60A</t>
  </si>
  <si>
    <t>X60B</t>
  </si>
  <si>
    <t>X62A</t>
  </si>
  <si>
    <t>X62B</t>
  </si>
  <si>
    <t>801A</t>
  </si>
  <si>
    <t>801B</t>
  </si>
  <si>
    <t>801C</t>
  </si>
  <si>
    <t>B42A</t>
  </si>
  <si>
    <t>B42B</t>
  </si>
  <si>
    <t>B74A</t>
  </si>
  <si>
    <t>B74B</t>
  </si>
  <si>
    <t>B79A</t>
  </si>
  <si>
    <t>B79B</t>
  </si>
  <si>
    <t>B82A</t>
  </si>
  <si>
    <t>B82B</t>
  </si>
  <si>
    <t>B82C</t>
  </si>
  <si>
    <t>C16Z</t>
  </si>
  <si>
    <t>C61A</t>
  </si>
  <si>
    <t>C61B</t>
  </si>
  <si>
    <t>D15Z</t>
  </si>
  <si>
    <t>E40A</t>
  </si>
  <si>
    <t>E40B</t>
  </si>
  <si>
    <t>E42A</t>
  </si>
  <si>
    <t>E42B</t>
  </si>
  <si>
    <t>E42C</t>
  </si>
  <si>
    <t>E64A</t>
  </si>
  <si>
    <t>E64B</t>
  </si>
  <si>
    <t>E68A</t>
  </si>
  <si>
    <t>E68B</t>
  </si>
  <si>
    <t>F03A</t>
  </si>
  <si>
    <t>F03B</t>
  </si>
  <si>
    <t>F10A</t>
  </si>
  <si>
    <t>F10B</t>
  </si>
  <si>
    <t>F12A</t>
  </si>
  <si>
    <t>F12B</t>
  </si>
  <si>
    <t>F13A</t>
  </si>
  <si>
    <t>F13B</t>
  </si>
  <si>
    <t>F40A</t>
  </si>
  <si>
    <t>F40B</t>
  </si>
  <si>
    <t>F61A</t>
  </si>
  <si>
    <t>F61B</t>
  </si>
  <si>
    <t>F64A</t>
  </si>
  <si>
    <t>F64B</t>
  </si>
  <si>
    <t>F76A</t>
  </si>
  <si>
    <t>F76B</t>
  </si>
  <si>
    <t>G10A</t>
  </si>
  <si>
    <t>G10B</t>
  </si>
  <si>
    <t>G12C</t>
  </si>
  <si>
    <t>G47A</t>
  </si>
  <si>
    <t>G47B</t>
  </si>
  <si>
    <t>G47C</t>
  </si>
  <si>
    <t>G48A</t>
  </si>
  <si>
    <t>G48B</t>
  </si>
  <si>
    <t>H06A</t>
  </si>
  <si>
    <t>H06B</t>
  </si>
  <si>
    <t>I01A</t>
  </si>
  <si>
    <t>I01B</t>
  </si>
  <si>
    <t>I04A</t>
  </si>
  <si>
    <t>I04B</t>
  </si>
  <si>
    <t>I05A</t>
  </si>
  <si>
    <t>I05B</t>
  </si>
  <si>
    <t>I17A</t>
  </si>
  <si>
    <t>I17B</t>
  </si>
  <si>
    <t>I19A</t>
  </si>
  <si>
    <t>I19B</t>
  </si>
  <si>
    <t>I25A</t>
  </si>
  <si>
    <t>I25B</t>
  </si>
  <si>
    <t>I31A</t>
  </si>
  <si>
    <t>I31B</t>
  </si>
  <si>
    <t>I32A</t>
  </si>
  <si>
    <t>I32B</t>
  </si>
  <si>
    <t>I63A</t>
  </si>
  <si>
    <t>I63B</t>
  </si>
  <si>
    <t>I79A</t>
  </si>
  <si>
    <t>I79B</t>
  </si>
  <si>
    <t>J01A</t>
  </si>
  <si>
    <t>J01B</t>
  </si>
  <si>
    <t>J60C</t>
  </si>
  <si>
    <t>J69A</t>
  </si>
  <si>
    <t>J69B</t>
  </si>
  <si>
    <t>K01A</t>
  </si>
  <si>
    <t>K01B</t>
  </si>
  <si>
    <t>K05A</t>
  </si>
  <si>
    <t>K05B</t>
  </si>
  <si>
    <t>K06A</t>
  </si>
  <si>
    <t>K06B</t>
  </si>
  <si>
    <t>K09A</t>
  </si>
  <si>
    <t>K09B</t>
  </si>
  <si>
    <t>K40A</t>
  </si>
  <si>
    <t>K40B</t>
  </si>
  <si>
    <t>K63A</t>
  </si>
  <si>
    <t>K63B</t>
  </si>
  <si>
    <t>L03C</t>
  </si>
  <si>
    <t>L68Z</t>
  </si>
  <si>
    <t>M01A</t>
  </si>
  <si>
    <t>M01B</t>
  </si>
  <si>
    <t>M04Z</t>
  </si>
  <si>
    <t>N04A</t>
  </si>
  <si>
    <t>N04B</t>
  </si>
  <si>
    <t>N12A</t>
  </si>
  <si>
    <t>N12B</t>
  </si>
  <si>
    <t>O04A</t>
  </si>
  <si>
    <t>O04B</t>
  </si>
  <si>
    <t>R02C</t>
  </si>
  <si>
    <t>T40Z</t>
  </si>
  <si>
    <t>T64C</t>
  </si>
  <si>
    <t>V63Z</t>
  </si>
  <si>
    <t>W02A</t>
  </si>
  <si>
    <t>W02B</t>
  </si>
  <si>
    <t>W04A</t>
  </si>
  <si>
    <t>W04B</t>
  </si>
  <si>
    <t>W61A</t>
  </si>
  <si>
    <t>W61B</t>
  </si>
  <si>
    <t>X02A</t>
  </si>
  <si>
    <t>X02B</t>
  </si>
  <si>
    <t>X05A</t>
  </si>
  <si>
    <t>X05B</t>
  </si>
  <si>
    <t>Z61A</t>
  </si>
  <si>
    <t>Z61B</t>
  </si>
  <si>
    <t>B06C</t>
  </si>
  <si>
    <t>B78C</t>
  </si>
  <si>
    <t>B80A</t>
  </si>
  <si>
    <t>B80B</t>
  </si>
  <si>
    <t>C62A</t>
  </si>
  <si>
    <t>C62B</t>
  </si>
  <si>
    <t>C63A</t>
  </si>
  <si>
    <t>C63B</t>
  </si>
  <si>
    <t>D12A</t>
  </si>
  <si>
    <t>D12B</t>
  </si>
  <si>
    <t>D14A</t>
  </si>
  <si>
    <t>D14B</t>
  </si>
  <si>
    <t>D61A</t>
  </si>
  <si>
    <t>D61B</t>
  </si>
  <si>
    <t>D62A</t>
  </si>
  <si>
    <t>D62B</t>
  </si>
  <si>
    <t>D63A</t>
  </si>
  <si>
    <t>D63B</t>
  </si>
  <si>
    <t>E41A</t>
  </si>
  <si>
    <t>E41B</t>
  </si>
  <si>
    <t>F19A</t>
  </si>
  <si>
    <t>F19B</t>
  </si>
  <si>
    <t>F62C</t>
  </si>
  <si>
    <t>F68Z</t>
  </si>
  <si>
    <t>F74A</t>
  </si>
  <si>
    <t>F74B</t>
  </si>
  <si>
    <t>G66A</t>
  </si>
  <si>
    <t>G66B</t>
  </si>
  <si>
    <t>G70C</t>
  </si>
  <si>
    <t>H63C</t>
  </si>
  <si>
    <t>I13C</t>
  </si>
  <si>
    <t>I74A</t>
  </si>
  <si>
    <t>I74B</t>
  </si>
  <si>
    <t>I80Z</t>
  </si>
  <si>
    <t>J08C</t>
  </si>
  <si>
    <t>K12Z</t>
  </si>
  <si>
    <t>K13Z</t>
  </si>
  <si>
    <t>K62C</t>
  </si>
  <si>
    <t>L64A</t>
  </si>
  <si>
    <t>L64B</t>
  </si>
  <si>
    <t>L67C</t>
  </si>
  <si>
    <t>M61A</t>
  </si>
  <si>
    <t>M61B</t>
  </si>
  <si>
    <t>M62A</t>
  </si>
  <si>
    <t>M62B</t>
  </si>
  <si>
    <t>N07A</t>
  </si>
  <si>
    <t>N07B</t>
  </si>
  <si>
    <t>O66C</t>
  </si>
  <si>
    <t>P03A</t>
  </si>
  <si>
    <t>P03B</t>
  </si>
  <si>
    <t>P04A</t>
  </si>
  <si>
    <t>P04B</t>
  </si>
  <si>
    <t>P05A</t>
  </si>
  <si>
    <t>P05B</t>
  </si>
  <si>
    <t>P07Z</t>
  </si>
  <si>
    <t>P08Z</t>
  </si>
  <si>
    <t>P63A</t>
  </si>
  <si>
    <t>P63B</t>
  </si>
  <si>
    <t>P64A</t>
  </si>
  <si>
    <t>P64B</t>
  </si>
  <si>
    <t>P68A</t>
  </si>
  <si>
    <t>P68B</t>
  </si>
  <si>
    <t>P68C</t>
  </si>
  <si>
    <t>P68D</t>
  </si>
  <si>
    <t>Q61C</t>
  </si>
  <si>
    <t>Q62A</t>
  </si>
  <si>
    <t>Q62B</t>
  </si>
  <si>
    <t>R03C</t>
  </si>
  <si>
    <t>R60C</t>
  </si>
  <si>
    <t>T63A</t>
  </si>
  <si>
    <t>T63B</t>
  </si>
  <si>
    <t>W01A</t>
  </si>
  <si>
    <t>W01B</t>
  </si>
  <si>
    <t>W01C</t>
  </si>
  <si>
    <t>Y02C</t>
  </si>
  <si>
    <t>Z66Z</t>
  </si>
  <si>
    <t>Facility ID</t>
  </si>
  <si>
    <t>WorkCover DRG Item Number Code</t>
  </si>
  <si>
    <t>Three times the Avg LOS rounded to nearest whole number</t>
  </si>
  <si>
    <t>202</t>
  </si>
  <si>
    <t>960Z</t>
  </si>
  <si>
    <t>961Z</t>
  </si>
  <si>
    <t>963Z</t>
  </si>
  <si>
    <t>B03C</t>
  </si>
  <si>
    <t>B04C</t>
  </si>
  <si>
    <t>B63A</t>
  </si>
  <si>
    <t>B63B</t>
  </si>
  <si>
    <t>B77A</t>
  </si>
  <si>
    <t>B77B</t>
  </si>
  <si>
    <t>C03A</t>
  </si>
  <si>
    <t>C03B</t>
  </si>
  <si>
    <t>C04A</t>
  </si>
  <si>
    <t>C04B</t>
  </si>
  <si>
    <t>C14A</t>
  </si>
  <si>
    <t>C14B</t>
  </si>
  <si>
    <t>D04A</t>
  </si>
  <si>
    <t>D04B</t>
  </si>
  <si>
    <t>D64A</t>
  </si>
  <si>
    <t>D64B</t>
  </si>
  <si>
    <t>D65A</t>
  </si>
  <si>
    <t>D65B</t>
  </si>
  <si>
    <t>E01C</t>
  </si>
  <si>
    <t>E63A</t>
  </si>
  <si>
    <t>E63B</t>
  </si>
  <si>
    <t>F04C</t>
  </si>
  <si>
    <t>F08C</t>
  </si>
  <si>
    <t>F17A</t>
  </si>
  <si>
    <t>F17B</t>
  </si>
  <si>
    <t>F21C</t>
  </si>
  <si>
    <t>F43A</t>
  </si>
  <si>
    <t>F43B</t>
  </si>
  <si>
    <t>F64C</t>
  </si>
  <si>
    <t>G01C</t>
  </si>
  <si>
    <t>G02C</t>
  </si>
  <si>
    <t>G11A</t>
  </si>
  <si>
    <t>G11B</t>
  </si>
  <si>
    <t>H01C</t>
  </si>
  <si>
    <t>H06C</t>
  </si>
  <si>
    <t>H07C</t>
  </si>
  <si>
    <t>I02C</t>
  </si>
  <si>
    <t>I09C</t>
  </si>
  <si>
    <t>I18A</t>
  </si>
  <si>
    <t>I18B</t>
  </si>
  <si>
    <t>I20A</t>
  </si>
  <si>
    <t>I20B</t>
  </si>
  <si>
    <t>I23A</t>
  </si>
  <si>
    <t>I23B</t>
  </si>
  <si>
    <t>I24A</t>
  </si>
  <si>
    <t>I24B</t>
  </si>
  <si>
    <t>I28C</t>
  </si>
  <si>
    <t>I31C</t>
  </si>
  <si>
    <t>J10A</t>
  </si>
  <si>
    <t>J10B</t>
  </si>
  <si>
    <t>J11A</t>
  </si>
  <si>
    <t>J11B</t>
  </si>
  <si>
    <t>K01C</t>
  </si>
  <si>
    <t>K61A</t>
  </si>
  <si>
    <t>K61B</t>
  </si>
  <si>
    <t>L06C</t>
  </si>
  <si>
    <t>M03A</t>
  </si>
  <si>
    <t>M03B</t>
  </si>
  <si>
    <t>M64A</t>
  </si>
  <si>
    <t>M64B</t>
  </si>
  <si>
    <t>N06A</t>
  </si>
  <si>
    <t>N06B</t>
  </si>
  <si>
    <t>N11A</t>
  </si>
  <si>
    <t>N11B</t>
  </si>
  <si>
    <t>N12C</t>
  </si>
  <si>
    <t>N61A</t>
  </si>
  <si>
    <t>N61B</t>
  </si>
  <si>
    <t>N62A</t>
  </si>
  <si>
    <t>N62B</t>
  </si>
  <si>
    <t>O61A</t>
  </si>
  <si>
    <t>O61B</t>
  </si>
  <si>
    <t>O63A</t>
  </si>
  <si>
    <t>O63B</t>
  </si>
  <si>
    <t>P62A</t>
  </si>
  <si>
    <t>P62B</t>
  </si>
  <si>
    <t>R62C</t>
  </si>
  <si>
    <t>T60C</t>
  </si>
  <si>
    <t>U64A</t>
  </si>
  <si>
    <t>U64B</t>
  </si>
  <si>
    <t>U65A</t>
  </si>
  <si>
    <t>U65B</t>
  </si>
  <si>
    <t>U66A</t>
  </si>
  <si>
    <t>U66B</t>
  </si>
  <si>
    <t>U67A</t>
  </si>
  <si>
    <t>U67B</t>
  </si>
  <si>
    <t>U68A</t>
  </si>
  <si>
    <t>U68B</t>
  </si>
  <si>
    <t>V61A</t>
  </si>
  <si>
    <t>V61B</t>
  </si>
  <si>
    <t>V62A</t>
  </si>
  <si>
    <t>V62B</t>
  </si>
  <si>
    <t>X06C</t>
  </si>
  <si>
    <t>X07C</t>
  </si>
  <si>
    <t>X40A</t>
  </si>
  <si>
    <t>X40B</t>
  </si>
  <si>
    <t>X61A</t>
  </si>
  <si>
    <t>X61B</t>
  </si>
  <si>
    <t>Y03A</t>
  </si>
  <si>
    <t>Y03B</t>
  </si>
  <si>
    <t>Robina</t>
  </si>
  <si>
    <t>934</t>
  </si>
  <si>
    <t>Sunshine Coast University</t>
  </si>
  <si>
    <t>032</t>
  </si>
  <si>
    <t>0051960W</t>
  </si>
  <si>
    <t>Cost based on Actual Length of Stay (STOL Fee cannot be greater than the Inlier Fee)</t>
  </si>
  <si>
    <t>Short Stay Outlier (STOL)</t>
  </si>
  <si>
    <t>0051940Y</t>
  </si>
  <si>
    <t>N/A</t>
  </si>
  <si>
    <t>Gold Coast University</t>
  </si>
  <si>
    <t>936</t>
  </si>
  <si>
    <t>Dunwich (Marie Rose)</t>
  </si>
  <si>
    <t>Yeppoon (Capricorn Coast)</t>
  </si>
  <si>
    <t>Yarrabah (Gurriny Yealamucka)</t>
  </si>
  <si>
    <t>0056130T</t>
  </si>
  <si>
    <t>0051930A</t>
  </si>
  <si>
    <t>A13A</t>
  </si>
  <si>
    <t>A13B</t>
  </si>
  <si>
    <t>A14A</t>
  </si>
  <si>
    <t>A14B</t>
  </si>
  <si>
    <t>A14C</t>
  </si>
  <si>
    <t>A15A</t>
  </si>
  <si>
    <t>A15B</t>
  </si>
  <si>
    <t>A15C</t>
  </si>
  <si>
    <t>A40Z</t>
  </si>
  <si>
    <t>B01Z</t>
  </si>
  <si>
    <t>B41A</t>
  </si>
  <si>
    <t>B41B</t>
  </si>
  <si>
    <t>B42C</t>
  </si>
  <si>
    <t>B65Z</t>
  </si>
  <si>
    <t>B73A</t>
  </si>
  <si>
    <t>B73B</t>
  </si>
  <si>
    <t>B83A</t>
  </si>
  <si>
    <t>B83B</t>
  </si>
  <si>
    <t>B83C</t>
  </si>
  <si>
    <t>C02A</t>
  </si>
  <si>
    <t>C02B</t>
  </si>
  <si>
    <t>C12A</t>
  </si>
  <si>
    <t>C12B</t>
  </si>
  <si>
    <t>D03A</t>
  </si>
  <si>
    <t>D03B</t>
  </si>
  <si>
    <t>E03Z</t>
  </si>
  <si>
    <t>E77A</t>
  </si>
  <si>
    <t>E77B</t>
  </si>
  <si>
    <t>F06C</t>
  </si>
  <si>
    <t>F18Z</t>
  </si>
  <si>
    <t>F22Z</t>
  </si>
  <si>
    <t>F23Z</t>
  </si>
  <si>
    <t>F24A</t>
  </si>
  <si>
    <t>F24B</t>
  </si>
  <si>
    <t>H02C</t>
  </si>
  <si>
    <t>H05C</t>
  </si>
  <si>
    <t>H09Z</t>
  </si>
  <si>
    <t>H65A</t>
  </si>
  <si>
    <t>H65B</t>
  </si>
  <si>
    <t>H65C</t>
  </si>
  <si>
    <t>I08C</t>
  </si>
  <si>
    <t>I21A</t>
  </si>
  <si>
    <t>I21B</t>
  </si>
  <si>
    <t>I33A</t>
  </si>
  <si>
    <t>I33B</t>
  </si>
  <si>
    <t>I75C</t>
  </si>
  <si>
    <t>J07Z</t>
  </si>
  <si>
    <t>K02Z</t>
  </si>
  <si>
    <t>K10Z</t>
  </si>
  <si>
    <t>L10A</t>
  </si>
  <si>
    <t>L10B</t>
  </si>
  <si>
    <t>L62C</t>
  </si>
  <si>
    <t>N01Z</t>
  </si>
  <si>
    <t>N09A</t>
  </si>
  <si>
    <t>N09B</t>
  </si>
  <si>
    <t>O03Z</t>
  </si>
  <si>
    <t>Q01Z</t>
  </si>
  <si>
    <t>R05A</t>
  </si>
  <si>
    <t>R05B</t>
  </si>
  <si>
    <t>R06A</t>
  </si>
  <si>
    <t>R06B</t>
  </si>
  <si>
    <t>V64A</t>
  </si>
  <si>
    <t>V64B</t>
  </si>
  <si>
    <t>X64C</t>
  </si>
  <si>
    <t>I</t>
  </si>
  <si>
    <t>ECMO</t>
  </si>
  <si>
    <t>Non-X</t>
  </si>
  <si>
    <t>non-X</t>
  </si>
  <si>
    <t>Intervention</t>
  </si>
  <si>
    <t>Five times the Avg LOS rounded to nearest whole number</t>
  </si>
  <si>
    <t>Queensland Children's Hospital</t>
  </si>
  <si>
    <t>Mater General</t>
  </si>
  <si>
    <t>Palm Island (Joyce Palmer Health Service)</t>
  </si>
  <si>
    <t>AR-DRG 10</t>
  </si>
  <si>
    <t>24</t>
  </si>
  <si>
    <t>GIs Unrelated to Principal Diagnosis, Major Complexity</t>
  </si>
  <si>
    <t>GIs Unrelated to Principal Diagnosis, Intermediate Complexity</t>
  </si>
  <si>
    <t>GIs Unrelated to Principal Diagnosis, Minor Complexity</t>
  </si>
  <si>
    <t>Ungroupable</t>
  </si>
  <si>
    <t>Unacceptable Principal Diagnosis</t>
  </si>
  <si>
    <t>Neonatal Diagnosis Not Consistent W Age/Weight</t>
  </si>
  <si>
    <t>00</t>
  </si>
  <si>
    <t>Ventilation &gt;=336hours, Major Complexity</t>
  </si>
  <si>
    <t>Ventilation &gt;=336hours, Minor Complexity</t>
  </si>
  <si>
    <t>Ventilation &gt;=96hours &amp; &lt;336hours, Major Complexity</t>
  </si>
  <si>
    <t>Ventilation &gt;=96hours &amp; &lt;336hours, Intermediate Complexity</t>
  </si>
  <si>
    <t>Ventilation &gt;=96hours &amp; &lt;336hours, Minor Complexity</t>
  </si>
  <si>
    <t>Tracheostomy, Major Complexity</t>
  </si>
  <si>
    <t>Tracheostomy, Intermediate Complexity</t>
  </si>
  <si>
    <t>Tracheostomy, Minor Complexity</t>
  </si>
  <si>
    <t>01</t>
  </si>
  <si>
    <t>Ventricular Shunt Revision</t>
  </si>
  <si>
    <t>Cranial Interventions, Major Complexity</t>
  </si>
  <si>
    <t>Cranial Interventions, Intermediate Complexity</t>
  </si>
  <si>
    <t>Cranial Interventions, Minor Complexity</t>
  </si>
  <si>
    <t>Spinal Interventions, Major Complexity</t>
  </si>
  <si>
    <t>Spinal Interventions, Intermediate Complexity</t>
  </si>
  <si>
    <t>Spinal Interventions, Minor Complexity</t>
  </si>
  <si>
    <t>Extracranial Vascular Interventions, Major Complexity</t>
  </si>
  <si>
    <t>Extracranial Vascular Interventions, Intermediate Complexity</t>
  </si>
  <si>
    <t>Extracranial Vascular Interventions, Minor Complexity</t>
  </si>
  <si>
    <t>Carpal Tunnel Release</t>
  </si>
  <si>
    <t>Interventions for Cerebral Palsy, Muscular Dystrophy and Neuropathy, Major Comp</t>
  </si>
  <si>
    <t>Interventions for Cerebral Palsy, Muscular Dystrophy and Neuropathy, Interm Comp</t>
  </si>
  <si>
    <t>Interventions for Cerebral Palsy, Muscular Dystrophy and Neuropathy, Minor Comp</t>
  </si>
  <si>
    <t>Cranial or Peripheral Nerve and Other Nervous System Interventions, Major Comp</t>
  </si>
  <si>
    <t>Cranial or Peripheral Nerve and Other Nervous System Interventions, Minor Comp</t>
  </si>
  <si>
    <t>Plasmapheresis W Neurological Disease, Sameday</t>
  </si>
  <si>
    <t>Telemetric EEG Monitoring, Major Complexity</t>
  </si>
  <si>
    <t>Telemetric EEG Monitoring, Minor Complexity</t>
  </si>
  <si>
    <t>Nervous System Disorders W Ventilator Support, Major Complexity</t>
  </si>
  <si>
    <t>Nervous System Disorders W Ventilator Support, Intermediate Complexity</t>
  </si>
  <si>
    <t>Nervous System Disorders W Ventilator Support, Minor Complexity</t>
  </si>
  <si>
    <t>Apheresis</t>
  </si>
  <si>
    <t>Dementia and Other Chronic Disturbances of Cerebral Function, Major Complexity</t>
  </si>
  <si>
    <t>Dementia and Other Chronic Disturbances of Cerebral Function, Minor Complexity</t>
  </si>
  <si>
    <t>Delirium, Major Complexity</t>
  </si>
  <si>
    <t>Delirium, Minor Complexity</t>
  </si>
  <si>
    <t>Cerebral Palsy</t>
  </si>
  <si>
    <t>Nervous System Neoplasms, Major Complexity</t>
  </si>
  <si>
    <t>Nervous System Neoplasms, Minor Complexity</t>
  </si>
  <si>
    <t>Degenerative Nervous System Disorders, Major Complexity</t>
  </si>
  <si>
    <t>Degenerative Nervous System Disorders, Intermediate Complexity</t>
  </si>
  <si>
    <t>Degenerative Nervous System Disorders, Minor Complexity</t>
  </si>
  <si>
    <t>Multiple Sclerosis and Cerebellar Ataxia, Major Complexity</t>
  </si>
  <si>
    <t>Multiple Sclerosis and Cerebellar Ataxia, Minor Complexity</t>
  </si>
  <si>
    <t>TIA and Precerebral Occlusion, Major Complexity</t>
  </si>
  <si>
    <t>TIA and Precerebral Occlusion, Minor Complexity</t>
  </si>
  <si>
    <t>Stroke and Other Cerebrovascular Disorders, Major Complexity</t>
  </si>
  <si>
    <t>Stroke and Other Cerebrovascular Disorders, Intermediate Complexity</t>
  </si>
  <si>
    <t>Stroke and Other Cerebrovascular Disorders, Minor Complexity</t>
  </si>
  <si>
    <t>Stroke and Other Cerebrovascular Disorders, Transferred &lt;5 Days</t>
  </si>
  <si>
    <t>Cranial and Peripheral Nerve Disorders, Major Complexity</t>
  </si>
  <si>
    <t>Cranial and Peripheral Nerve Disorders, Minor Complexity</t>
  </si>
  <si>
    <t>Nervous System Infection Except Viral Meningitis, Major Complexity</t>
  </si>
  <si>
    <t>Nervous System Infection Except Viral Meningitis, Minor Complexity</t>
  </si>
  <si>
    <t>Viral Meningitis, Major Complexity</t>
  </si>
  <si>
    <t>Viral Meningitis, Minor Complexity</t>
  </si>
  <si>
    <t>Nontraumatic Stupor and Coma, Major Complexity</t>
  </si>
  <si>
    <t>Nontraumatic Stupor and Coma, Minor Complexity</t>
  </si>
  <si>
    <t>Febrile Convulsions</t>
  </si>
  <si>
    <t>Seizures, Major Complexity</t>
  </si>
  <si>
    <t>Seizures, Minor Complexity</t>
  </si>
  <si>
    <t>Headaches, Major Complexity</t>
  </si>
  <si>
    <t>Headaches, Minor Complexity</t>
  </si>
  <si>
    <t>Intracranial Injuries, Major Complexity</t>
  </si>
  <si>
    <t>Intracranial Injuries, Minor Complexity</t>
  </si>
  <si>
    <t>Intracranial Injuries, Transferred &lt;5 Days</t>
  </si>
  <si>
    <t>Skull Fractures, Major Complexity</t>
  </si>
  <si>
    <t>Skull Fractures, Minor Complexity</t>
  </si>
  <si>
    <t>Other Head Injuries, Major Complexity</t>
  </si>
  <si>
    <t>Other Head Injuries, Minor Complexity</t>
  </si>
  <si>
    <t>Other Disorders of the Nervous System, Major Complexity</t>
  </si>
  <si>
    <t>Other Disorders of the Nervous System, Minor Complexity</t>
  </si>
  <si>
    <t>Chronic &amp; Unspec Para/Quadriplegia, Major Complexity</t>
  </si>
  <si>
    <t>Chronic &amp; Unspec Para/Quadriplegia, Intermediate Complexity</t>
  </si>
  <si>
    <t>Chronic &amp; Unspec Para/Quadriplegia, Minor Complexity</t>
  </si>
  <si>
    <t>Acute Paraplegia and Quadriplegia and Spinal Cord Conditions, Major Complexity</t>
  </si>
  <si>
    <t>Acute Paraplegia and Quadriplegia and Spinal Cord Conditions, Interm Comp</t>
  </si>
  <si>
    <t>Acute Paraplegia and Quadriplegia and Spinal Cord Conditions, Minor Complexity</t>
  </si>
  <si>
    <t>C01Z</t>
  </si>
  <si>
    <t>02</t>
  </si>
  <si>
    <t>Interventions for Penetrating Eye Injury</t>
  </si>
  <si>
    <t>Enucleations and Orbital Interventions, Major Complexity</t>
  </si>
  <si>
    <t>Enucleations and Orbital Interventions, Minor Complexity</t>
  </si>
  <si>
    <t>Retinal Interventions, Major Complexity</t>
  </si>
  <si>
    <t>Retinal Interventions, Minor Complexity</t>
  </si>
  <si>
    <t>Major Corneal, Scleral and Conjunctival Interventions, Major Complexity</t>
  </si>
  <si>
    <t>Major Corneal, Scleral and Conjunctival Interventions, Minor Complexity</t>
  </si>
  <si>
    <t>Dacryocystorhinostomy</t>
  </si>
  <si>
    <t>Strabismus Interventions</t>
  </si>
  <si>
    <t>Eyelid Interventions</t>
  </si>
  <si>
    <t>Other Corneal, Scleral and Conjunctival Interventions, Major Complexity</t>
  </si>
  <si>
    <t>Other Corneal, Scleral and Conjunctival Interventions, Minor Complexity</t>
  </si>
  <si>
    <t>Lacrimal Interventions</t>
  </si>
  <si>
    <t>Other Eye Interventions, Major Complexity</t>
  </si>
  <si>
    <t>Other Eye Interventions, Minor Complexity</t>
  </si>
  <si>
    <t>C15A</t>
  </si>
  <si>
    <t>Glaucoma and Complex Cataract Interventions, Major Complexity</t>
  </si>
  <si>
    <t>C15B</t>
  </si>
  <si>
    <t>Glaucoma and Complex Cataract Interventions, Minor Complexity</t>
  </si>
  <si>
    <t>Lens Interventions</t>
  </si>
  <si>
    <t>Acute and Major Eye Infections, Major Complexity</t>
  </si>
  <si>
    <t>Acute and Major Eye Infections, Minor Complexity</t>
  </si>
  <si>
    <t>Neurological and Vascular Disorders of the Eye, Major Complexity</t>
  </si>
  <si>
    <t>Neurological and Vascular Disorders of the Eye, Minor Complexity</t>
  </si>
  <si>
    <t>Hyphaema and Medically Managed Trauma to the Eye, Major Complexity</t>
  </si>
  <si>
    <t>Hyphaema and Medically Managed Trauma to the Eye, Minor Complexity</t>
  </si>
  <si>
    <t>Other Disorders of the Eye, Major Complexity</t>
  </si>
  <si>
    <t>Other Disorders of the Eye, Minor Complexity</t>
  </si>
  <si>
    <t>03</t>
  </si>
  <si>
    <t>Cochlear Implant</t>
  </si>
  <si>
    <t>Head and Neck Interventions, Major Complexity</t>
  </si>
  <si>
    <t>Head and Neck Interventions, Intermediate Complexity</t>
  </si>
  <si>
    <t>D02C</t>
  </si>
  <si>
    <t>Head and Neck Interventions, Minor Complexity</t>
  </si>
  <si>
    <t>Surgical Repair for Cleft Lip and Palate Disorders, Major Complexity</t>
  </si>
  <si>
    <t>Surgical Repair for Cleft Lip and Palate Disorders, Minor Complexity</t>
  </si>
  <si>
    <t>Maxillo Surgery, Major Complexity</t>
  </si>
  <si>
    <t>Maxillo Surgery, Minor Complexity</t>
  </si>
  <si>
    <t>Parotid Gland Interventions</t>
  </si>
  <si>
    <t>Sinus and Complex Middle Ear Interventions</t>
  </si>
  <si>
    <t>Nasal Interventions</t>
  </si>
  <si>
    <t>Tonsillectomy and Adenoidectomy</t>
  </si>
  <si>
    <t>Other Ear, Nose, Mouth and Throat Interventions, Major Complexity</t>
  </si>
  <si>
    <t>Other Ear, Nose, Mouth and Throat Interventions, Minor Complexity</t>
  </si>
  <si>
    <t>Myringotomy W Tube Insertion</t>
  </si>
  <si>
    <t>Mouth and Salivary Gland Interventions, Major Complexity</t>
  </si>
  <si>
    <t>Mouth and Salivary Gland Interventions, Minor Complexity</t>
  </si>
  <si>
    <t>Mastoid Interventions</t>
  </si>
  <si>
    <t>Dental Extractions and Restorations</t>
  </si>
  <si>
    <t>Ear, Nose, Mouth and Throat Malignancy, Major Complexity</t>
  </si>
  <si>
    <t>Ear, Nose, Mouth and Throat Malignancy, Minor Complexity</t>
  </si>
  <si>
    <t>Dysequilibrium, Major Complexity</t>
  </si>
  <si>
    <t>Dysequilibrium, Minor Complexity</t>
  </si>
  <si>
    <t>Epistaxis, Major Complexity</t>
  </si>
  <si>
    <t>Epistaxis, Minor Complexity</t>
  </si>
  <si>
    <t>Otitis Media and Upper Respiratory Infections, Major Complexity</t>
  </si>
  <si>
    <t>Otitis Media and Upper Respiratory Infections, Minor Complexity</t>
  </si>
  <si>
    <t>Laryngotracheitis and Epiglottitis, Major Complexity</t>
  </si>
  <si>
    <t>Laryngotracheitis and Epiglottitis, Minor Complexity</t>
  </si>
  <si>
    <t>Nasal Trauma and Deformity, Major Complexity</t>
  </si>
  <si>
    <t>Nasal Trauma and Deformity, Minor Complexity</t>
  </si>
  <si>
    <t>Other Ear, Nose, Mouth and Throat Disorders, Major Complexity</t>
  </si>
  <si>
    <t>Other Ear, Nose, Mouth and Throat Disorders, Minor Complexity</t>
  </si>
  <si>
    <t>Oral and Dental Disorders, Major Complexity</t>
  </si>
  <si>
    <t>Oral and Dental Disorders, Minor Complexity</t>
  </si>
  <si>
    <t>04</t>
  </si>
  <si>
    <t>Major Chest Interventions, Major Complexity</t>
  </si>
  <si>
    <t>Major Chest Interventions, Intermediate Complexity</t>
  </si>
  <si>
    <t>Major Chest Interventions, Minor Complexity</t>
  </si>
  <si>
    <t>Other Respiratory System GIs, Major Complexity</t>
  </si>
  <si>
    <t>Other Respiratory System GIs, Intermediate Complexity</t>
  </si>
  <si>
    <t>Other Respiratory System GIs, Minor Complexity</t>
  </si>
  <si>
    <t>Lung or Heart-Lung Transplant</t>
  </si>
  <si>
    <t>Respiratory System Disorders W Ventilator Support, Major Complexity</t>
  </si>
  <si>
    <t>Respiratory System Disorders W Ventilator Support, Minor Complexity</t>
  </si>
  <si>
    <t>Respiratory System Disorders W Non-Invasive Ventilation, Major Complexity</t>
  </si>
  <si>
    <t>Respiratory System Disorders W Non-Invasive Ventilation, Minor Complexity</t>
  </si>
  <si>
    <t>Bronchoscopy, Major Complexity</t>
  </si>
  <si>
    <t>Bronchoscopy, Intermediate Complexity</t>
  </si>
  <si>
    <t>Bronchoscopy, Minor Complexity</t>
  </si>
  <si>
    <t>Cystic Fibrosis, Major Complexity</t>
  </si>
  <si>
    <t>Cystic Fibrosis, Minor Complexity</t>
  </si>
  <si>
    <t>Pulmonary Embolism, Major Complexity</t>
  </si>
  <si>
    <t>Pulmonary Embolism, Minor Complexity</t>
  </si>
  <si>
    <t>Respiratory Infections and Inflammations, Major Complexity</t>
  </si>
  <si>
    <t>Respiratory Infections and Inflammations, Minor Complexity</t>
  </si>
  <si>
    <t>Sleep Apnoea, Major Complexity</t>
  </si>
  <si>
    <t>Sleep Apnoea, Minor Complexity</t>
  </si>
  <si>
    <t>Pulmonary Oedema and Respiratory Failure, Major Complexity</t>
  </si>
  <si>
    <t>Pulmonary Oedema and Respiratory Failure, Minor Complexity</t>
  </si>
  <si>
    <t>Chronic Obstructive Airways Disease, Major Complexity</t>
  </si>
  <si>
    <t>Chronic Obstructive Airways Disease, Minor Complexity</t>
  </si>
  <si>
    <t>Major Chest Trauma, Major Complexity</t>
  </si>
  <si>
    <t>Major Chest Trauma, Minor Complexity</t>
  </si>
  <si>
    <t>Respiratory Signs and Symptoms, Major Complexity</t>
  </si>
  <si>
    <t>Respiratory Signs and Symptoms, Minor Complexity</t>
  </si>
  <si>
    <t>Pneumothorax, Major Complexity</t>
  </si>
  <si>
    <t>Pneumothorax, Minor Complexity</t>
  </si>
  <si>
    <t>Bronchitis and Asthma, Major Complexity</t>
  </si>
  <si>
    <t>Bronchitis and Asthma, Minor Complexity</t>
  </si>
  <si>
    <t>Whooping Cough and Acute Bronchiolitis, Major Complexity</t>
  </si>
  <si>
    <t>Whooping Cough and Acute Bronchiolitis, Minor Complexity</t>
  </si>
  <si>
    <t>Respiratory Neoplasms, Major Complexity</t>
  </si>
  <si>
    <t>Respiratory Neoplasms, Minor Complexity</t>
  </si>
  <si>
    <t>Respiratory Problems Arising from Neonatal Period</t>
  </si>
  <si>
    <t>Pleural Effusion, Major Complexity</t>
  </si>
  <si>
    <t>Pleural Effusion, Intermediate Complexity</t>
  </si>
  <si>
    <t>Pleural Effusion, Minor Complexity</t>
  </si>
  <si>
    <t>Interstitial Lung Disease, Major Complexity</t>
  </si>
  <si>
    <t>Interstitial Lung Disease, Minor Complexity</t>
  </si>
  <si>
    <t>Other Respiratory System Disorders, Major Complexity</t>
  </si>
  <si>
    <t>Other Respiratory System Disorders, Minor Complexity</t>
  </si>
  <si>
    <t>E76A</t>
  </si>
  <si>
    <t>Respiratory Tuberculosis, Major Complexity</t>
  </si>
  <si>
    <t>E76B</t>
  </si>
  <si>
    <t>Respiratory Tuberculosis, Minor Complexity</t>
  </si>
  <si>
    <t>Bronchiectasis, Major Complexity</t>
  </si>
  <si>
    <t>Bronchiectasis, Minor Complexity</t>
  </si>
  <si>
    <t>05</t>
  </si>
  <si>
    <t>Implantation and Replacement of AICD, Total System, Major Complexity</t>
  </si>
  <si>
    <t>Implantation and Replacement of AICD, Total System, Minor Complexity</t>
  </si>
  <si>
    <t>Other AICD Interventions</t>
  </si>
  <si>
    <t>Cardiac Valve Int W CPB Pump W Invasive Cardiac Investigation, Major Complexity</t>
  </si>
  <si>
    <t>Cardiac Valve Int W CPB Pump W Invasive Cardiac Investigation, Minor Complexity</t>
  </si>
  <si>
    <t>Cardiac Valve Interventions W CPB Pump W/O Invasive Cardiac Invest, Major Comp</t>
  </si>
  <si>
    <t>Cardiac Valve Interventions W CPB Pump W/O Invasive Cardiac Invest, Interm Comp</t>
  </si>
  <si>
    <t>Cardiac Valve Interventions W CPB Pump W/O Invasive Cardiac Invest, Minor Comp</t>
  </si>
  <si>
    <t>Coronary Bypass W Invasive Cardiac Investigation, Major Complexity</t>
  </si>
  <si>
    <t>Coronary Bypass W Invasive Cardiac Investigation, Minor Complexity</t>
  </si>
  <si>
    <t>Coronary Bypass W/O Invasive Cardiac Investigation, Major Complexity</t>
  </si>
  <si>
    <t>Coronary Bypass W/O Invasive Cardiac Investigation, Intermediate Complexity</t>
  </si>
  <si>
    <t>Coronary Bypass W/O Invasive Cardiac Investigation, Minor Complexity</t>
  </si>
  <si>
    <t>Other Cardiothoracic/Vascular Interventions W CPB Pump, Major Complexity</t>
  </si>
  <si>
    <t>Other Cardiothoracic/Vascular Interventions W CPB Pump, Intermediate Complexity</t>
  </si>
  <si>
    <t>F07C</t>
  </si>
  <si>
    <t>Other Cardiothoracic/Vascular Interventions W CPB Pump, Minor Complexity</t>
  </si>
  <si>
    <t>Major Reconstructive Vascular Interventions W/O CPB Pump, Major Complexity</t>
  </si>
  <si>
    <t>Major Reconstructive Vascular Interventions W/O CPB Pump, Interm Complexity</t>
  </si>
  <si>
    <t>Major Reconstructive Vascular Interventions W/O CPB Pump, Minor Complexity</t>
  </si>
  <si>
    <t>Other Cardiothoracic Interventions W/O CPB Pump, Major Complexity</t>
  </si>
  <si>
    <t>Other Cardiothoracic Interventions W/O CPB Pump, Minor Complexity</t>
  </si>
  <si>
    <t>Interventional Coronary Procedures, Admitted for AMI, Major Complexity</t>
  </si>
  <si>
    <t>Interventional Coronary Procedures, Admitted for AMI, Minor Complexity</t>
  </si>
  <si>
    <t>Amputation, Except Upper Limb and Toe, for Circulatory Disorders, Major Comp</t>
  </si>
  <si>
    <t>Amputation, Except Upper Limb and Toe, for Circulatory Disorders, Minor Comp</t>
  </si>
  <si>
    <t>Implantation and Replacement of Pacemaker, Total System, Major Complexity</t>
  </si>
  <si>
    <t>Implantation and Replacement of Pacemaker, Total System, Minor Complexity</t>
  </si>
  <si>
    <t>Amputation, Upper Limb and Toe, for Circulatory Disorders, Major Complexity</t>
  </si>
  <si>
    <t>Amputation, Upper Limb and Toe, for Circulatory Disorders, Minor Complexity</t>
  </si>
  <si>
    <t>Vascular Interventions, Except Major Reconstruction, W/O CPB Pump, Major Comp</t>
  </si>
  <si>
    <t>Vascular Interventions, Except Major Reconstruction, W/O CPB Pump, Interm Comp</t>
  </si>
  <si>
    <t>Vascular Interventions, Except Major Reconstruction, W/O CPB Pump, Minor Comp</t>
  </si>
  <si>
    <t>Insertion and Replacement of Pacemaker Generator, Major Complexity</t>
  </si>
  <si>
    <t>Insertion and Replacement of Pacemaker Generator, Minor Complexity</t>
  </si>
  <si>
    <t>Other Pacemaker Interventions</t>
  </si>
  <si>
    <t>Trans-Vascular Percutaneous Cardiac Intervention, Major Complexity</t>
  </si>
  <si>
    <t>Trans-Vascular Percutaneous Cardiac Intervention, Minor Complexity</t>
  </si>
  <si>
    <t>Vein Ligation and Stripping</t>
  </si>
  <si>
    <t>Other Circulatory System GIs, Major Complexity</t>
  </si>
  <si>
    <t>Other Circulatory System GIs, Intermediate Complexity</t>
  </si>
  <si>
    <t>Other Circulatory System GIs, Minor Complexity</t>
  </si>
  <si>
    <t>Insertion of Artificial Heart Device</t>
  </si>
  <si>
    <t>Heart Transplant</t>
  </si>
  <si>
    <t>Interventional Coronary Procs, Not Adm for AMI, Major Comp</t>
  </si>
  <si>
    <t>Interventional Coronary Procs, Not Adm for AMI, Minor Comp</t>
  </si>
  <si>
    <t>Circulatory Disorders W Ventilator Support, Major Complexity</t>
  </si>
  <si>
    <t>Circulatory Disorders W Ventilator Support, Minor Complexity</t>
  </si>
  <si>
    <t>Circulatory Disorders, Adm for AMI W Invasive Cardiac Inves Int, Major Comp</t>
  </si>
  <si>
    <t>Circulatory Disorders, Adm for AMI W Invasive Cardiac Inves Int, Minor Comp</t>
  </si>
  <si>
    <t>Circulatory Dsrds, Not Adm for AMI W Invasive Cardiac Inves Int, Major Comp</t>
  </si>
  <si>
    <t>Circulatory Dsrds, Not Adm for AMI W Invasive Cardiac Inves Int, Minor Comp</t>
  </si>
  <si>
    <t>Circulatory Disorders W Non-Invasive Ventilation, Major Complexity</t>
  </si>
  <si>
    <t>Circulatory Disorders W Non-Invasive Ventilation, Minor Complexity</t>
  </si>
  <si>
    <t>Circulatory Dsrd, Adm for AMI W/O Invas Card Inves Intervention</t>
  </si>
  <si>
    <t>Circulatory Dsrd, Adm for AMI W/O Invas Card Inves Intervention, Transf &lt;5 Days</t>
  </si>
  <si>
    <t>Infective Endocarditis, Major Complexity</t>
  </si>
  <si>
    <t>Infective Endocarditis, Minor Complexity</t>
  </si>
  <si>
    <t>Heart Failure and Shock, Major Complexity</t>
  </si>
  <si>
    <t>Heart Failure and Shock, Minor Complexity</t>
  </si>
  <si>
    <t>Heart Failure and Shock, Transferred &lt;5 Days</t>
  </si>
  <si>
    <t>Venous Thrombosis, Major Complexity</t>
  </si>
  <si>
    <t>Venous Thrombosis, Minor Complexity</t>
  </si>
  <si>
    <t>Skin Ulcers in Circulatory Disorders, Major Complexity</t>
  </si>
  <si>
    <t>Skin Ulcers in Circulatory Disorders, Intermediate Complexity</t>
  </si>
  <si>
    <t>Skin Ulcers in Circulatory Disorders, Minor Complexity</t>
  </si>
  <si>
    <t>Peripheral Vascular Disorders, Major Complexity</t>
  </si>
  <si>
    <t>Peripheral Vascular Disorders, Minor Complexity</t>
  </si>
  <si>
    <t>Coronary Atherosclerosis, Major Complexity</t>
  </si>
  <si>
    <t>Coronary Atherosclerosis, Minor Complexity</t>
  </si>
  <si>
    <t>Hypertension, Major Complexity</t>
  </si>
  <si>
    <t>Hypertension, Minor Complexity</t>
  </si>
  <si>
    <t>Congenital Heart Disease</t>
  </si>
  <si>
    <t>Valvular Disorders, Major Complexity</t>
  </si>
  <si>
    <t>Valvular Disorders, Minor Complexity</t>
  </si>
  <si>
    <t>Unstable Angina, Major Complexity</t>
  </si>
  <si>
    <t>Unstable Angina, Minor Complexity</t>
  </si>
  <si>
    <t>Syncope and Collapse, Major Complexity</t>
  </si>
  <si>
    <t>Syncope and Collapse, Minor Complexity</t>
  </si>
  <si>
    <t>Chest Pain, Major Complexity</t>
  </si>
  <si>
    <t>Chest Pain, Minor Complexity</t>
  </si>
  <si>
    <t>Other Circulatory Disorders, Major Complexity</t>
  </si>
  <si>
    <t>Other Circulatory Disorders, Minor Complexity</t>
  </si>
  <si>
    <t>Arrhythmia, Cardiac Arrest and Conduction Disorders, Major Complexity</t>
  </si>
  <si>
    <t>Arrhythmia, Cardiac Arrest and Conduction Disorders, Minor Complexity</t>
  </si>
  <si>
    <t>06</t>
  </si>
  <si>
    <t>Rectal Resection, Major Complexity</t>
  </si>
  <si>
    <t>Rectal Resection, Intermediate Complexity</t>
  </si>
  <si>
    <t>Rectal Resection, Minor Complexity</t>
  </si>
  <si>
    <t>Major Small and Large Bowel Interventions, Major Complexity</t>
  </si>
  <si>
    <t>Major Small and Large Bowel Interventions, Intermediate Complexity</t>
  </si>
  <si>
    <t>Major Small and Large Bowel Interventions, Minor Complexity</t>
  </si>
  <si>
    <t>Stomach, Oesophageal and Duodenal Interventions, Major Complexity</t>
  </si>
  <si>
    <t>Stomach, Oesophageal and Duodenal Interventions, Intermediate Complexity</t>
  </si>
  <si>
    <t>Stomach, Oesophageal and Duodenal Interventions, Minor Complexity</t>
  </si>
  <si>
    <t>Peritoneal Adhesiolysis, Major Complexity</t>
  </si>
  <si>
    <t>Peritoneal Adhesiolysis, Intermediate Complexity</t>
  </si>
  <si>
    <t>Peritoneal Adhesiolysis, Minor Complexity</t>
  </si>
  <si>
    <t>Minor Small and Large Bowel Interventions, Major Complexity</t>
  </si>
  <si>
    <t>Minor Small and Large Bowel Interventions, Minor Complexity</t>
  </si>
  <si>
    <t>Pyloromyotomy</t>
  </si>
  <si>
    <t>Appendicectomy, Major Complexity</t>
  </si>
  <si>
    <t>Appendicectomy, Minor Complexity</t>
  </si>
  <si>
    <t>Hernia Interventions, Major Complexity</t>
  </si>
  <si>
    <t>Hernia Interventions, Minor Complexity</t>
  </si>
  <si>
    <t>Anal and Stomal Interventions, Major Complexity</t>
  </si>
  <si>
    <t>Anal and Stomal Interventions, Minor Complexity</t>
  </si>
  <si>
    <t>Other Digestive System GIs, Major Complexity</t>
  </si>
  <si>
    <t>Other Digestive System GIs, Intermediate Complexity</t>
  </si>
  <si>
    <t>Other Digestive System GIs, Minor Complexity</t>
  </si>
  <si>
    <t>Complex Endoscopy, Major Complexity</t>
  </si>
  <si>
    <t>Complex Endoscopy, Minor Complexity</t>
  </si>
  <si>
    <t>Gastroscopy, Major Complexity</t>
  </si>
  <si>
    <t>Gastroscopy, Intermediate Complexity</t>
  </si>
  <si>
    <t>Gastroscopy, Minor Complexity</t>
  </si>
  <si>
    <t>Colonoscopy, Major Complexity</t>
  </si>
  <si>
    <t>Colonoscopy, Minor Complexity</t>
  </si>
  <si>
    <t>Digestive Malignancy, Major Complexity</t>
  </si>
  <si>
    <t>Digestive Malignancy, Minor Complexity</t>
  </si>
  <si>
    <t>Gastrointestinal Haemorrhage, Major Complexity</t>
  </si>
  <si>
    <t>Gastrointestinal Haemorrhage, Minor Complexity</t>
  </si>
  <si>
    <t>G64Z</t>
  </si>
  <si>
    <t>Inflammatory Bowel Disease</t>
  </si>
  <si>
    <t>Gastrointestinal Obstruction, Major Complexity</t>
  </si>
  <si>
    <t>Gastrointestinal Obstruction, Minor Complexity</t>
  </si>
  <si>
    <t>Abdominal Pain and Mesenteric Adenitis, Major Complexity</t>
  </si>
  <si>
    <t>Abdominal Pain and Mesenteric Adenitis, Minor Complexity</t>
  </si>
  <si>
    <t>Oesophagitis and Gastroenteritis, Major Complexity</t>
  </si>
  <si>
    <t>Oesophagitis and Gastroenteritis, Minor Complexity</t>
  </si>
  <si>
    <t>Other Digestive System Disorders, Major Complexity</t>
  </si>
  <si>
    <t>Other Digestive System Disorders, Intermediate Complexity</t>
  </si>
  <si>
    <t>Other Digestive System Disorders, Minor Complexity</t>
  </si>
  <si>
    <t>07</t>
  </si>
  <si>
    <t>Pancreas, Liver and Shunt Interventions, Major Complexity</t>
  </si>
  <si>
    <t>Pancreas, Liver and Shunt Interventions, Intermediate Complexity</t>
  </si>
  <si>
    <t>Pancreas, Liver and Shunt Interventions, Minor Complexity</t>
  </si>
  <si>
    <t>Major Biliary Tract Interventions, Major Complexity</t>
  </si>
  <si>
    <t>Major Biliary Tract Interventions, Intermediate Complexity</t>
  </si>
  <si>
    <t>Major Biliary Tract Interventions, Minor Complexity</t>
  </si>
  <si>
    <t>Hepatobiliary Diagnostic Interventions, Major Complexity</t>
  </si>
  <si>
    <t>Hepatobiliary Diagnostic Interventions, Intermediate Complexity</t>
  </si>
  <si>
    <t>Hepatobiliary Diagnostic Interventions, Minor Complexity</t>
  </si>
  <si>
    <t>Other Hepatobiliary and Pancreas GIs, Major Complexity</t>
  </si>
  <si>
    <t>Other Hepatobiliary and Pancreas GIs, Intermediate Complexity</t>
  </si>
  <si>
    <t>Other Hepatobiliary and Pancreas GIs, Minor Complexity</t>
  </si>
  <si>
    <t>Open Cholecystectomy, Major Complexity</t>
  </si>
  <si>
    <t>Open Cholecystectomy, Intermediate Complexity</t>
  </si>
  <si>
    <t>Open Cholecystectomy, Minor Complexity</t>
  </si>
  <si>
    <t>Laparoscopic Cholecystectomy, Major Complexity</t>
  </si>
  <si>
    <t>Laparoscopic Cholecystectomy, Minor Complexity</t>
  </si>
  <si>
    <t>Liver Transplant</t>
  </si>
  <si>
    <t>Cirrhosis and Alcoholic Hepatitis, Major Complexity</t>
  </si>
  <si>
    <t>Cirrhosis and Alcoholic Hepatitis, Intermediate Complexity</t>
  </si>
  <si>
    <t>Cirrhosis and Alcoholic Hepatitis, Minor Complexity</t>
  </si>
  <si>
    <t>Malignancy of Hepatobiliary System and Pancreas, Major Complexity</t>
  </si>
  <si>
    <t>Malignancy of Hepatobiliary System and Pancreas, Minor Complexity</t>
  </si>
  <si>
    <t>Disorders of Pancreas, Except Malignancy, Major Complexity</t>
  </si>
  <si>
    <t>Disorders of Pancreas, Except Malignancy, Minor Complexity</t>
  </si>
  <si>
    <t>Other Disorders of Liver, Major Complexity</t>
  </si>
  <si>
    <t>Other Disorders of Liver, Intermediate Complexity</t>
  </si>
  <si>
    <t>Other Disorders of Liver, Minor Complexity</t>
  </si>
  <si>
    <t>Disorders of the Biliary Tract, Major Complexity</t>
  </si>
  <si>
    <t>Disorders of the Biliary Tract, Minor Complexity</t>
  </si>
  <si>
    <t>Bleeding Oesophageal Varices, Major Complexity</t>
  </si>
  <si>
    <t>Bleeding Oesophageal Varices, Intermediate Complexity</t>
  </si>
  <si>
    <t>Bleeding Oesophageal Varices, Minor Complexity</t>
  </si>
  <si>
    <t>08</t>
  </si>
  <si>
    <t>Bilateral and Multiple Major Joint Interventions of Lower Limb, Major Complexity</t>
  </si>
  <si>
    <t>Bilateral and Multiple Major Joint Interventions of Lower Limb, Minor Complexity</t>
  </si>
  <si>
    <t>Microvascular Tissue Transfers or Skin Grafts, Excluding Hand, Major Complexity</t>
  </si>
  <si>
    <t>Microvascular Tissue Transfers or Skin Grafts, Excluding Hand, Intermediate Comp</t>
  </si>
  <si>
    <t>Microvascular Tissue Transfers or Skin Grafts, Excluding Hand, Minor Complexity</t>
  </si>
  <si>
    <t>Hip Replacement for Trauma, Major Complexity</t>
  </si>
  <si>
    <t>Hip Replacement for Trauma, Minor Complexity</t>
  </si>
  <si>
    <t>Knee Replacement, Major Complexity</t>
  </si>
  <si>
    <t>Knee Replacement, Minor Complexity</t>
  </si>
  <si>
    <t>Other Joint Replacement, Major Complexity</t>
  </si>
  <si>
    <t>Other Joint Replacement, Minor Complexity</t>
  </si>
  <si>
    <t>Spinal Fusion for Deformity</t>
  </si>
  <si>
    <t>Amputation</t>
  </si>
  <si>
    <t>Other Hip and Femur Interventions, Major Complexity</t>
  </si>
  <si>
    <t>Other Hip and Femur Interventions, Intermediate Complexity</t>
  </si>
  <si>
    <t>Other Hip and Femur Interventions, Minor Complexity</t>
  </si>
  <si>
    <t>Spinal Fusion, Major Complexity</t>
  </si>
  <si>
    <t>Spinal Fusion, Intermediate Complexity</t>
  </si>
  <si>
    <t>Spinal Fusion, Minor Complexity</t>
  </si>
  <si>
    <t>Other Back and Neck Interventions, Major Complexity</t>
  </si>
  <si>
    <t>Other Back and Neck Interventions, Minor Complexity</t>
  </si>
  <si>
    <t>Limb Lengthening Interventions</t>
  </si>
  <si>
    <t>Misc Musculoskeletal Interventions for Infect/Inflam of Bone/Joint, Major Comp</t>
  </si>
  <si>
    <t>Misc Musculoskeletal Interventions for Infect/Inflam of Bone/Joint, Interm Comp</t>
  </si>
  <si>
    <t>Misc Musculoskeletal Interventions for Infect/Inflam of Bone/Joint, Minor Comp</t>
  </si>
  <si>
    <t>Humerus, Tibia, Fibula and Ankle Interventions, Major Complexity</t>
  </si>
  <si>
    <t>Humerus, Tibia, Fibula and Ankle Interventions, Intermediate Complexity</t>
  </si>
  <si>
    <t>Humerus, Tibia, Fibula and Ankle Interventions, Minor Complexity</t>
  </si>
  <si>
    <t>Cranio-Facial Surgery</t>
  </si>
  <si>
    <t>Other Shoulder Interventions</t>
  </si>
  <si>
    <t>Maxillo-Facial Surgery, Major Complexity</t>
  </si>
  <si>
    <t>Maxillo-Facial Surgery, Minor Complexity</t>
  </si>
  <si>
    <t>Other Knee Interventions, Major Complexity</t>
  </si>
  <si>
    <t>Other Knee Interventions, Minor Complexity</t>
  </si>
  <si>
    <t>Other Elbow and Forearm Interventions, Major Complexity</t>
  </si>
  <si>
    <t>Other Elbow and Forearm Interventions, Minor Complexity</t>
  </si>
  <si>
    <t>Other Foot Interventions, Major Complexity</t>
  </si>
  <si>
    <t>Other Foot Interventions, Minor Complexity</t>
  </si>
  <si>
    <t>Local Excision and Removal of Internal Fixation Devices of Hip &amp; Femur, Maj Comp</t>
  </si>
  <si>
    <t>Local Excision and Removal of Internal Fixation Devices of Hip &amp; Femur, Min Comp</t>
  </si>
  <si>
    <t>Local Excision &amp; Removal of Internal Fixation Device, Except Hip &amp; Fmr, Maj Comp</t>
  </si>
  <si>
    <t>Local Excision &amp; Removal of Internal Fixation Device, Except Hip &amp; Fmr, Min Comp</t>
  </si>
  <si>
    <t>Arthroscopy, Major Complexity</t>
  </si>
  <si>
    <t>Arthroscopy, Minor Complexity</t>
  </si>
  <si>
    <t>Bone and Joint Diagnostic Interventions Including Biopsy, Major Complexity</t>
  </si>
  <si>
    <t>Bone and Joint Diagnostic Interventions Including Biopsy, Minor Complexity</t>
  </si>
  <si>
    <t>Soft Tissue Interventions, Major Complexity</t>
  </si>
  <si>
    <t>Soft Tissue Interventions, Minor Complexity</t>
  </si>
  <si>
    <t>Other Musculoskeletal Interventions, Major Complexity</t>
  </si>
  <si>
    <t>Other Musculoskeletal Interventions, Intermediate Complexity</t>
  </si>
  <si>
    <t>Other Musculoskeletal Interventions, Minor Complexity</t>
  </si>
  <si>
    <t>Knee Reconstructions, and Revisions of Reconstructions</t>
  </si>
  <si>
    <t>Hand Interventions</t>
  </si>
  <si>
    <t>Revision of Hip Replacement, Major Complexity</t>
  </si>
  <si>
    <t>Revision of Hip Replacement, Intermediate Complexity</t>
  </si>
  <si>
    <t>Revision of Hip Replacement, Minor Complexity</t>
  </si>
  <si>
    <t>Revision of Knee Replacement, Major Complexity</t>
  </si>
  <si>
    <t>Revision of Knee Replacement, Minor Complexity</t>
  </si>
  <si>
    <t>Hip Replacement for Non-Trauma, Major Complexity</t>
  </si>
  <si>
    <t>Hip Replacement for Non-Trauma, Minor Complexity</t>
  </si>
  <si>
    <t>Femoral Shaft Fractures</t>
  </si>
  <si>
    <t>I61Z</t>
  </si>
  <si>
    <t>Distal Femoral Fractures</t>
  </si>
  <si>
    <t>Sprains, Strains and Dislocations of Hip, Pelvis and Thigh, Major Complexity</t>
  </si>
  <si>
    <t>Sprains, Strains and Dislocations of Hip, Pelvis and Thigh, Minor Complexity</t>
  </si>
  <si>
    <t>Osteomyelitis, Major Complexity</t>
  </si>
  <si>
    <t>Osteomyelitis, Minor Complexity</t>
  </si>
  <si>
    <t>Musculoskeletal Malignant Neoplasms, Major Complexity</t>
  </si>
  <si>
    <t>Musculoskeletal Malignant Neoplasms, Minor Complexity</t>
  </si>
  <si>
    <t>Inflammatory Musculoskeletal Disorders, Major Complexity</t>
  </si>
  <si>
    <t>Inflammatory Musculoskeletal Disorders, Minor Complexity</t>
  </si>
  <si>
    <t>Septic Arthritis, Major Complexity</t>
  </si>
  <si>
    <t>Septic Arthritis, Minor Complexity</t>
  </si>
  <si>
    <t>Non-surgical Spinal Disorders, Major Complexity</t>
  </si>
  <si>
    <t>Non-surgical Spinal Disorders, Minor Complexity</t>
  </si>
  <si>
    <t>Bone Diseases and Arthropathies, Major Complexity</t>
  </si>
  <si>
    <t>Bone Diseases and Arthropathies, Minor Complexity</t>
  </si>
  <si>
    <t>Other Musculotendinous Disorders, Major Complexity</t>
  </si>
  <si>
    <t>Other Musculotendinous Disorders, Minor Complexity</t>
  </si>
  <si>
    <t>Specific Musculotendinous Disorders, Major Complexity</t>
  </si>
  <si>
    <t>Specific Musculotendinous Disorders, Minor Complexity</t>
  </si>
  <si>
    <t>Aftercare of Musculoskeletal Implants or Prostheses, Major Complexity</t>
  </si>
  <si>
    <t>Aftercare of Musculoskeletal Implants or Prostheses, Minor Complexity</t>
  </si>
  <si>
    <t>Injuries to Forearm, Wrist, Hand and Foot, Major Complexity</t>
  </si>
  <si>
    <t>Injuries to Forearm, Wrist, Hand and Foot, Minor Complexity</t>
  </si>
  <si>
    <t>Injuries to Shoulder, Arm, Elbow, Knee, Leg and Ankle, Major Complexity</t>
  </si>
  <si>
    <t>Injuries to Shoulder, Arm, Elbow, Knee, Leg and Ankle, Intermediate Complexity</t>
  </si>
  <si>
    <t>Injuries to Shoulder, Arm, Elbow, Knee, Leg and Ankle, Minor Complexity</t>
  </si>
  <si>
    <t>Other Musculoskeletal Disorders, Major Complexity</t>
  </si>
  <si>
    <t>Other Musculoskeletal Disorders, Minor Complexity</t>
  </si>
  <si>
    <t>Fractures of Pelvis, Major Complexity</t>
  </si>
  <si>
    <t>Fractures of Pelvis, Minor Complexity</t>
  </si>
  <si>
    <t>Fractures of Neck of Femur, Major Complexity</t>
  </si>
  <si>
    <t>Fractures of Neck of Femur, Minor Complexity</t>
  </si>
  <si>
    <t>Pathological Fractures, Major Complexity</t>
  </si>
  <si>
    <t>Pathological Fractures, Minor Complexity</t>
  </si>
  <si>
    <t>Femoral Fractures, Transferred to Acute Facility &lt;2 Days</t>
  </si>
  <si>
    <t>09</t>
  </si>
  <si>
    <t>Microvas Tiss Transf for Skin, Subcut Tiss &amp; Breast Dsrds, Major Complexity</t>
  </si>
  <si>
    <t>Microvas Tiss Transf for Skin, Subcut Tiss &amp; Breast Dsrds, Minor Complexity</t>
  </si>
  <si>
    <t>Major Interventions for Breast Disorders, Major Complexity</t>
  </si>
  <si>
    <t>Major Interventions for Breast Disorders, Minor Complexity</t>
  </si>
  <si>
    <t>Minor Interventions for Breast Disorders</t>
  </si>
  <si>
    <t>Other Skin Grafts and Debridement Interventions, Major Complexity</t>
  </si>
  <si>
    <t>Other Skin Grafts and Debridement Interventions, Intermediate Complexity</t>
  </si>
  <si>
    <t>Other Skin Grafts and Debridement Interventions, Minor Complexity</t>
  </si>
  <si>
    <t>Perianal and Pilonidal Interventions</t>
  </si>
  <si>
    <t>Plastic GIs for Skin, Subcutaneous Tissue and Breast Disorders, Major Comp</t>
  </si>
  <si>
    <t>Plastic GIs for Skin, Subcutaneous Tissue and Breast Disorders, Minor Comp</t>
  </si>
  <si>
    <t>Other Skin, Subcutaneous Tissue and Breast Interventions, Major Complexity</t>
  </si>
  <si>
    <t>Other Skin, Subcutaneous Tissue and Breast Interventions, Minor Complexity</t>
  </si>
  <si>
    <t>Lower Limb Interventions W Ulcer or Cellulitis, Major Complexity</t>
  </si>
  <si>
    <t>Lower Limb Interventions W Ulcer or Cellulitis, Minor Complexity</t>
  </si>
  <si>
    <t>Lower Limb Interventions W/O Ulcer or Cellulitis, Major Complexity</t>
  </si>
  <si>
    <t>Lower Limb Interventions W/O Ulcer or Cellulitis, Minor Complexity</t>
  </si>
  <si>
    <t>Major Breast Reconstructions</t>
  </si>
  <si>
    <t>Skin Ulcers, Major Complexity</t>
  </si>
  <si>
    <t>Skin Ulcers, Intermediate Complexity</t>
  </si>
  <si>
    <t>Skin Ulcers, Minor Complexity</t>
  </si>
  <si>
    <t>Malignant Breast Disorders, Major Complexity</t>
  </si>
  <si>
    <t>Malignant Breast Disorders, Minor Complexity</t>
  </si>
  <si>
    <t>J63Z</t>
  </si>
  <si>
    <t>Non-Malignant Breast Disorders</t>
  </si>
  <si>
    <t>Cellulitis, Major Complexity</t>
  </si>
  <si>
    <t>Cellulitis, Minor Complexity</t>
  </si>
  <si>
    <t>Trauma to Skin, Subcutaneous Tissue and Breast, Major Complexity</t>
  </si>
  <si>
    <t>Trauma to Skin, Subcutaneous Tissue and Breast, Minor Complexity</t>
  </si>
  <si>
    <t>Minor Skin Disorders, Major Complexity</t>
  </si>
  <si>
    <t>Minor Skin Disorders, Minor Complexity</t>
  </si>
  <si>
    <t>Major Skin Disorders, Major Complexity</t>
  </si>
  <si>
    <t>Major Skin Disorders, Minor Complexity</t>
  </si>
  <si>
    <t>Skin Malignancy, Major Complexity</t>
  </si>
  <si>
    <t>Skin Malignancy, Minor Complexity</t>
  </si>
  <si>
    <t>10</t>
  </si>
  <si>
    <t>GIs for Diabetic Complications, Major Complexity</t>
  </si>
  <si>
    <t>GIs for Diabetic Complications, Intermediate Complexity</t>
  </si>
  <si>
    <t>GIs for Diabetic Complications, Minor Complexity</t>
  </si>
  <si>
    <t>Pituitary Interventions</t>
  </si>
  <si>
    <t>Adrenal Interventions</t>
  </si>
  <si>
    <t>Parathyroid Interventions, Major Complexity</t>
  </si>
  <si>
    <t>Parathyroid Interventions, Minor Complexity</t>
  </si>
  <si>
    <t>Thyroid Interventions, Major Complexity</t>
  </si>
  <si>
    <t>Thyroid Interventions, Minor Complexity</t>
  </si>
  <si>
    <t>Thyroglossal Interventions</t>
  </si>
  <si>
    <t>Other Endocrine, Nutritional and Metabolic GIs, Major Complexity</t>
  </si>
  <si>
    <t>Other Endocrine, Nutritional and Metabolic GIs, Minor Complexity</t>
  </si>
  <si>
    <t>Revisional and Open Bariatric Interventions</t>
  </si>
  <si>
    <t>K11A</t>
  </si>
  <si>
    <t>Major Laparoscopic Bariatric Interventions, Major Complexity</t>
  </si>
  <si>
    <t>K11B</t>
  </si>
  <si>
    <t>Major Laparoscopic Bariatric Interventions, Minor Complexity</t>
  </si>
  <si>
    <t>Other Bariatric Interventions</t>
  </si>
  <si>
    <t>Plastic GIs for Endocrine, Nutritional and Metabolic Disorders</t>
  </si>
  <si>
    <t>Endoscopic and Investigative Interventions for Metabolic Disorders, Major Comp</t>
  </si>
  <si>
    <t>Endoscopic and Investigative Interventions for Metabolic Disorders, Minor Comp</t>
  </si>
  <si>
    <t>Diabetes, Major Complexity</t>
  </si>
  <si>
    <t>Diabetes, Minor Complexity</t>
  </si>
  <si>
    <t>Severe Nutritional Disturbance, Major Complexity</t>
  </si>
  <si>
    <t>Severe Nutritional Disturbance, Minor Complexity</t>
  </si>
  <si>
    <t>Miscellaneous Metabolic Disorders, Major Complexity</t>
  </si>
  <si>
    <t>Miscellaneous Metabolic Disorders, Intermediate Complexity</t>
  </si>
  <si>
    <t>Miscellaneous Metabolic Disorders, Minor Complexity</t>
  </si>
  <si>
    <t>Inborn Errors of Metabolism, Major Complexity</t>
  </si>
  <si>
    <t>Inborn Errors of Metabolism, Minor Complexity</t>
  </si>
  <si>
    <t>Endocrine Disorders, Major Complexity</t>
  </si>
  <si>
    <t>Endocrine Disorders, Minor Complexity</t>
  </si>
  <si>
    <t>11</t>
  </si>
  <si>
    <t>Operative Insertion of Peritoneal Catheter for Dialysis, Major Complexity</t>
  </si>
  <si>
    <t>Operative Insertion of Peritoneal Catheter for Dialysis, Minor Complexity</t>
  </si>
  <si>
    <t>Kidney, Ureter and Major Bladder Interventions for Neoplasm, Major Complexity</t>
  </si>
  <si>
    <t>Kidney, Ureter and Major Bladder Interventions for Neoplasm, Intermediate Comp</t>
  </si>
  <si>
    <t>Kidney, Ureter and Major Bladder Interventions for Neoplasm, Minor Complexity</t>
  </si>
  <si>
    <t>Kidney, Ureter and Major Bladder Interventions for Non-Neoplasm, Major Comp</t>
  </si>
  <si>
    <t>Kidney, Ureter and Major Bladder Interventions for Non-Neoplasm, Interm Comp</t>
  </si>
  <si>
    <t>Kidney, Ureter and Major Bladder Interventions for Non-Neoplasm, Minor Comp</t>
  </si>
  <si>
    <t>Transurethral Prostatectomy for Urinary Disorder, Major Complexity</t>
  </si>
  <si>
    <t>Transurethral Prostatectomy for Urinary Disorder, Minor Complexity</t>
  </si>
  <si>
    <t>Minor Bladder Interventions, Major Complexity</t>
  </si>
  <si>
    <t>Minor Bladder Interventions, Intermediate Complexity</t>
  </si>
  <si>
    <t>Minor Bladder Interventions, Minor Complexity</t>
  </si>
  <si>
    <t>Other Transurethral Interventions, Major Complexity</t>
  </si>
  <si>
    <t>Other Transurethral Interventions, Minor Complexity</t>
  </si>
  <si>
    <t>L08Z</t>
  </si>
  <si>
    <t>Urethral Interventions</t>
  </si>
  <si>
    <t>Other Interventions for Kidney and Urinary Tract Disorders, Major Complexity</t>
  </si>
  <si>
    <t>Other Interventions for Kidney and Urinary Tract Disorders, Interm Complexity</t>
  </si>
  <si>
    <t>Other Interventions for Kidney and Urinary Tract Disorders, Minor Complexity</t>
  </si>
  <si>
    <t>Kidney Transplant, Age &lt;=16 Years or Major Complexity</t>
  </si>
  <si>
    <t>Kidney Transplant, Age &gt;=17 Years and Minor Complexity</t>
  </si>
  <si>
    <t>L43A</t>
  </si>
  <si>
    <t>Nephrolithiasis Interventions, Major Complexity</t>
  </si>
  <si>
    <t>L43B</t>
  </si>
  <si>
    <t>Nephrolithiasis Interventions, Minor Complexity</t>
  </si>
  <si>
    <t>L44A</t>
  </si>
  <si>
    <t>Cystourethroscopy for Urinary Disorder, Major Complexity</t>
  </si>
  <si>
    <t>L44B</t>
  </si>
  <si>
    <t>Cystourethroscopy for Urinary Disorder, Minor Complexity</t>
  </si>
  <si>
    <t>Kidney Failure, Major Complexity</t>
  </si>
  <si>
    <t>Kidney Failure, Intermediate Complexity</t>
  </si>
  <si>
    <t>Kidney Failure, Minor Complexity</t>
  </si>
  <si>
    <t>Haemodialysis</t>
  </si>
  <si>
    <t>Kidney and Urinary Tract Neoplasms, Major Complexity</t>
  </si>
  <si>
    <t>Kidney and Urinary Tract Neoplasms, Intermediate Complexity</t>
  </si>
  <si>
    <t>Kidney and Urinary Tract Neoplasms, Minor Complexity</t>
  </si>
  <si>
    <t>Kidney and Urinary Tract Infections, Major Complexity</t>
  </si>
  <si>
    <t>Kidney and Urinary Tract Infections, Minor Complexity</t>
  </si>
  <si>
    <t>Urinary Stones and Obstruction, Major Complexity</t>
  </si>
  <si>
    <t>Urinary Stones and Obstruction, Minor Complexity</t>
  </si>
  <si>
    <t>Kidney and Urinary Tract Signs and Symptoms, Major Complexity</t>
  </si>
  <si>
    <t>Kidney and Urinary Tract Signs and Symptoms, Minor Complexity</t>
  </si>
  <si>
    <t>Urethral Stricture</t>
  </si>
  <si>
    <t>Other Kidney and Urinary Tract Disorders, Major Complexity</t>
  </si>
  <si>
    <t>Other Kidney and Urinary Tract Disorders, Intermediate Complexity</t>
  </si>
  <si>
    <t>Other Kidney and Urinary Tract Disorders, Minor Complexity</t>
  </si>
  <si>
    <t>Peritoneal Dialysis</t>
  </si>
  <si>
    <t>12</t>
  </si>
  <si>
    <t>Major Male Pelvic Interventions, Major Complexity</t>
  </si>
  <si>
    <t>Major Male Pelvic Interventions, Minor Complexity</t>
  </si>
  <si>
    <t>Transurethral Prostatectomy for Reproductive System Disorder, Major Complexity</t>
  </si>
  <si>
    <t>Transurethral Prostatectomy for Reproductive System Disorder, Minor Complexity</t>
  </si>
  <si>
    <t>Penis Interventions, Major Complexity</t>
  </si>
  <si>
    <t>Penis Interventions, Minor Complexity</t>
  </si>
  <si>
    <t>Testes Interventions</t>
  </si>
  <si>
    <t>Circumcision</t>
  </si>
  <si>
    <t>Other Male Reproductive System GIs, Major Complexity</t>
  </si>
  <si>
    <t>Other Male Reproductive System GIs, Minor Complexity</t>
  </si>
  <si>
    <t>Cystourethroscopy for Male Reproductive System Disorder, Sameday</t>
  </si>
  <si>
    <t>Male Reproductive System Malignancy, Major Complexity</t>
  </si>
  <si>
    <t>Male Reproductive System Malignancy, Minor Complexity</t>
  </si>
  <si>
    <t>Benign Prostatic Hypertrophy, Major Complexity</t>
  </si>
  <si>
    <t>Benign Prostatic Hypertrophy, Minor Complexity</t>
  </si>
  <si>
    <t>Male Reproductive System Inflammation, Major Complexity</t>
  </si>
  <si>
    <t>Male Reproductive System Inflammation, Minor Complexity</t>
  </si>
  <si>
    <t>Male Sterilisation Interventions</t>
  </si>
  <si>
    <t>Other Male Reproductive System Disorders, Major Complexity</t>
  </si>
  <si>
    <t>Other Male Reproductive System Disorders, Minor Complexity</t>
  </si>
  <si>
    <t>13</t>
  </si>
  <si>
    <t>Pelvic Evisceration and Radical Vulvectomy</t>
  </si>
  <si>
    <t>Hysterectomy for Non-Malignancy, Major Complexity</t>
  </si>
  <si>
    <t>Hysterectomy for Non-Malignancy, Minor Complexity</t>
  </si>
  <si>
    <t>Oophorectomy and Complex Fallopian Tube Int for Non-Malignancy, Maj Comp</t>
  </si>
  <si>
    <t>Oophorectomy and Complex Fallopian Tube Int for Non-Malignancy, Min Comp</t>
  </si>
  <si>
    <t>Female Reproductive System Reconstructive Interventions, Major Complexity</t>
  </si>
  <si>
    <t>Female Reproductive System Reconstructive Interventions, Minor Complexity</t>
  </si>
  <si>
    <t>Other Uterus and Adnexa Interventions for Non-Malignancy, Major Complexity</t>
  </si>
  <si>
    <t>Other Uterus and Adnexa Interventions for Non-Malignancy, Minor Complexity</t>
  </si>
  <si>
    <t>Endoscopic and Laparoscopic Interventions, Female Reproductive System</t>
  </si>
  <si>
    <t>Other Vagina, Cervix and Vulva Interventions, Major Complexity</t>
  </si>
  <si>
    <t>Other Vagina, Cervix and Vulva Interventions, Minor Complexity</t>
  </si>
  <si>
    <t>Diagnostic Curettage and Diagnostic Hysteroscopy</t>
  </si>
  <si>
    <t>Other Female Reproductive System GIs, Major Complexity</t>
  </si>
  <si>
    <t>Other Female Reproductive System GIs, Minor Complexity</t>
  </si>
  <si>
    <t>Uterus and Adnexa Interventions for Malignancy, Major Complexity</t>
  </si>
  <si>
    <t>Uterus and Adnexa Interventions for Malignancy, Intermediate Complexity</t>
  </si>
  <si>
    <t>Uterus and Adnexa Interventions for Malignancy, Minor Complexity</t>
  </si>
  <si>
    <t>Female Reproductive System Malignancy, Major Complexity</t>
  </si>
  <si>
    <t>Female Reproductive System Malignancy, Minor Complexity</t>
  </si>
  <si>
    <t>Female Reproductive System Infections, Major Complexity</t>
  </si>
  <si>
    <t>Female Reproductive System Infections, Minor Complexity</t>
  </si>
  <si>
    <t>Menstrual and Other Female Reproductive System Disorders, Major Complexity</t>
  </si>
  <si>
    <t>Menstrual and Other Female Reproductive System Disorders, Minor Complexity</t>
  </si>
  <si>
    <t>14</t>
  </si>
  <si>
    <t>Caesarean Delivery, Major Complexity</t>
  </si>
  <si>
    <t>Caesarean Delivery, Intermediate Complexity</t>
  </si>
  <si>
    <t>Caesarean Delivery, Minor Complexity</t>
  </si>
  <si>
    <t>Vaginal Delivery W GIs, Major Complexity</t>
  </si>
  <si>
    <t>Vaginal Delivery W GIs, Minor Complexity</t>
  </si>
  <si>
    <t>Ectopic Pregnancy</t>
  </si>
  <si>
    <t>Postpartum and Post Abortion W GIs, Major Complexity</t>
  </si>
  <si>
    <t>Postpartum and Post Abortion W GIs, Minor Complexity</t>
  </si>
  <si>
    <t>Abortion W GIs</t>
  </si>
  <si>
    <t>Vaginal Delivery, Major Complexity</t>
  </si>
  <si>
    <t>Vaginal Delivery, Intermediate Complexity</t>
  </si>
  <si>
    <t>Vaginal Delivery, Minor Complexity</t>
  </si>
  <si>
    <t>Postpartum and Post Abortion W/O GIs, Major Complexity</t>
  </si>
  <si>
    <t>Postpartum and Post Abortion W/O GIs, Minor Complexity</t>
  </si>
  <si>
    <t>Abortion W/O GIs, Major Complexity</t>
  </si>
  <si>
    <t>Abortion W/O GIs, Minor Complexity</t>
  </si>
  <si>
    <t>Antenatal and Other Obstetric Admissions, Major Complexity</t>
  </si>
  <si>
    <t>Antenatal and Other Obstetric Admissions, Intermediate Complexity</t>
  </si>
  <si>
    <t>Antenatal and Other Obstetric Admissions, Minor Complexity</t>
  </si>
  <si>
    <t>15</t>
  </si>
  <si>
    <t>Neonate W Sig GI/Vent&gt;=96hrs, Died or Transfer to Acute Facility &lt;5Days</t>
  </si>
  <si>
    <t>Cardiothoracic and Vascular Interventions for Neonates</t>
  </si>
  <si>
    <t>Neonate, AdmWt 1000-1499g W Significant GI/Vent&gt;=96hrs, Major Complexity</t>
  </si>
  <si>
    <t>Neonate, AdmWt 1000-1499g W Significant GI/Vent&gt;=96hrs, Minor Complexity</t>
  </si>
  <si>
    <t>Neonate, AdmWt 1500-1999g W Significant GI/Vent&gt;=96hrs, Major Complexity</t>
  </si>
  <si>
    <t>Neonate, AdmWt 1500-1999g W Significant GI/Vent&gt;=96hrs, Minor Complexity</t>
  </si>
  <si>
    <t>Neonate, AdmWt 2000-2499g W Significant GI/Vent&gt;=96hrs, Major Complexity</t>
  </si>
  <si>
    <t>Neonate, AdmWt 2000-2499g W Significant GI/Vent&gt;=96hrs, Minor Complexity</t>
  </si>
  <si>
    <t>Neonate, AdmWt &gt;=2500g W Significant GI/Vent&gt;=96hrs, Major Complexity</t>
  </si>
  <si>
    <t>Neonate, AdmWt &gt;=2500g W Significant GI/Vent&gt;=96hrs, Minor Complexity</t>
  </si>
  <si>
    <t>Neonate, AdmWt &lt;750g W Significant GIs</t>
  </si>
  <si>
    <t>Neonate, AdmWt 750-999g W Significant GIs</t>
  </si>
  <si>
    <t>Neonate W/O Sig GI/Vent&gt;=96hrs, Died/Transfer Acute Facility &lt;5 Days, Maj Comp</t>
  </si>
  <si>
    <t>Neonate W/O Sig GI/Vent&gt;=96hrs, Died/Transfer Acute Facility &lt;5 Days, Min Comp</t>
  </si>
  <si>
    <t>Neonate, AdmWt &lt;750g W/O Significant GI procedure</t>
  </si>
  <si>
    <t>Neonate, AdmWt 750-999g W/O Significant GIs, Major Complexity</t>
  </si>
  <si>
    <t>Neonate, AdmWt 750-999g W/O Significant GIs, Minor Complexity</t>
  </si>
  <si>
    <t>Neonate, AdmWt 1000-1249g W/O Significant GI/Vent&gt;=96hrs, Major Complexity</t>
  </si>
  <si>
    <t>Neonate, AdmWt 1000-1249g W/O Significant GI/Vent&gt;=96hrs, Minor Complexity</t>
  </si>
  <si>
    <t>Neonate, AdmWt 1250-1499g W/O Significant GI/Vent&gt;=96hrs, Major Complexity</t>
  </si>
  <si>
    <t>Neonate, AdmWt 1250-1499g W/O Significant GI/Vent&gt;=96hrs, Minor Complexity</t>
  </si>
  <si>
    <t>Neonate, AdmWt 1500-1999g W/O Significant GI/Vent&gt;=96hrs, Extreme Comp</t>
  </si>
  <si>
    <t>Neonate, AdmWt 1500-1999g W/O Significant GI/Vent&gt;=96hrs, Major Complexity</t>
  </si>
  <si>
    <t>Neonate, AdmWt 1500-1999g W/O Significant GI/Vent&gt;=96hrs, Intermediate Comp</t>
  </si>
  <si>
    <t>Neonate, AdmWt 1500-1999g W/O Significant GI/Vent&gt;=96hrs, Minor Complexity</t>
  </si>
  <si>
    <t>Neonate, AdmWt 2000-2499g W/O Significant GI/Vent&gt;=96hrs, Extreme Comp</t>
  </si>
  <si>
    <t>Neonate, AdmWt 2000-2499g W/O Significant GI/Vent&gt;=96hrs, Major Complexity</t>
  </si>
  <si>
    <t>Neonate, AdmWt 2000-2499g W/O Significant GI/Vent&gt;=96hrs, Intermediate Comp</t>
  </si>
  <si>
    <t>Neonate, AdmWt 2000-2499g W/O Significant GI/Vent&gt;=96hrs, Minor Complexity</t>
  </si>
  <si>
    <t>Neonate, AdmWt &gt;=2500g W/O Sig GI/Vent&gt;=96hrs, &lt;37 Comp Wks Gest, Extr Comp</t>
  </si>
  <si>
    <t>Neonate, AdmWt &gt;=2500g W/O Sig GI/Vent&gt;=96hrs, &lt;37 Comp Wks Gest, Maj Comp</t>
  </si>
  <si>
    <t>Neonate, AdmWt &gt;=2500g W/O Sig GI/Vent&gt;=96hrs, &lt;37 Comp Wks Gest, Int Comp</t>
  </si>
  <si>
    <t>Neonate, AdmWt &gt;=2500g W/O Sig GI/Vent&gt;=96hrs, &lt;37 Comp Wks Gest, Min Comp</t>
  </si>
  <si>
    <t>Neonate, AdmWt &gt;=2500g W/O Sig GI/Vent&gt;=96hrs, &gt;=37 Comp Wks Gest, Ext Comp</t>
  </si>
  <si>
    <t>Neonate, AdmWt &gt;=2500g W/O Sig GI/Vent&gt;=96hrs, &gt;=37 Comp Wks Gest, Maj Comp</t>
  </si>
  <si>
    <t>Neonate, AdmWt &gt;=2500g W/O Sig GI/Vent&gt;=96hrs, &gt;=37 Comp Wks Gest, Int Comp</t>
  </si>
  <si>
    <t>Neonate, AdmWt &gt;=2500g W/O Sig GI/Vent&gt;=96hrs, &gt;=37 Comp Wks Gest, Min Comp</t>
  </si>
  <si>
    <t>16</t>
  </si>
  <si>
    <t>Splenectomy</t>
  </si>
  <si>
    <t>Blood and Immune System Disorders W Other GIs, Major Complexity</t>
  </si>
  <si>
    <t>Blood and Immune System Disorders W Other GIs, Minor Complexity</t>
  </si>
  <si>
    <t>Reticuloendothelial and Immunity Disorders, Major Complexity</t>
  </si>
  <si>
    <t>Reticuloendothelial and Immunity Disorders, Minor Complexity</t>
  </si>
  <si>
    <t>Red Blood Cell Disorders, Major Complexity</t>
  </si>
  <si>
    <t>Red Blood Cell Disorders, Intermediate Complexity</t>
  </si>
  <si>
    <t>Red Blood Cell Disorders, Minor Complexity</t>
  </si>
  <si>
    <t>Coagulation Disorders, Major Complexity</t>
  </si>
  <si>
    <t>Coagulation Disorders, Minor Complexity</t>
  </si>
  <si>
    <t>17</t>
  </si>
  <si>
    <t>Lymphoma and Leukaemia W Major GIs, Major Complexity</t>
  </si>
  <si>
    <t>Lymphoma and Leukaemia W Major GIs, Minor Complexity</t>
  </si>
  <si>
    <t>Other Neoplastic Disorders W Major GIs, Major Complexity</t>
  </si>
  <si>
    <t>Other Neoplastic Disorders W Major GIs, Intermediate Complexity</t>
  </si>
  <si>
    <t>Other Neoplastic Disorders W Major GIs, Minor Complexity</t>
  </si>
  <si>
    <t>Lymphoma and Leukaemia W Other GIs, Major Complexity</t>
  </si>
  <si>
    <t>Lymphoma and Leukaemia W Other GIs, Intermediate Complexity</t>
  </si>
  <si>
    <t>Lymphoma and Leukaemia W Other GIs, Minor Complexity</t>
  </si>
  <si>
    <t>Other Neoplastic Disorders W Other GIs, Major Complexity</t>
  </si>
  <si>
    <t>Other Neoplastic Disorders W Other GIs, Minor Complexity</t>
  </si>
  <si>
    <t>Allogeneic Bone Marrow Transplant, Age &lt;=16 Years or Major Complexity</t>
  </si>
  <si>
    <t>Allogeneic Bone Marrow Transplant, Age &gt;=17 Years and Minor Complexity</t>
  </si>
  <si>
    <t>Autologous Bone Marrow Transplant, Major Complexity</t>
  </si>
  <si>
    <t>Autologous Bone Marrow Transplant, Intermediate Complexity</t>
  </si>
  <si>
    <t>R06C</t>
  </si>
  <si>
    <t>Autologous Bone Marrow Transplant, Minor Complexity</t>
  </si>
  <si>
    <t>Acute Leukaemia, Major Complexity</t>
  </si>
  <si>
    <t>Acute Leukaemia, Intermediate Complexity</t>
  </si>
  <si>
    <t>Acute Leukaemia, Minor Complexity</t>
  </si>
  <si>
    <t>Lymphoma and Non-Acute Leukaemia, Major Complexity</t>
  </si>
  <si>
    <t>Lymphoma and Non-Acute Leukaemia, Intermediate Complexity</t>
  </si>
  <si>
    <t>Lymphoma and Non-Acute Leukaemia, Minor Complexity</t>
  </si>
  <si>
    <t>Other Neoplastic Disorders, Major Complexity</t>
  </si>
  <si>
    <t>Other Neoplastic Disorders, Intermediate Complexity</t>
  </si>
  <si>
    <t>Other Neoplastic Disorders, Minor Complexity</t>
  </si>
  <si>
    <t>Chemotherapy</t>
  </si>
  <si>
    <t>18</t>
  </si>
  <si>
    <t>Infectious and Parasitic Diseases W GIs, Major Complexity</t>
  </si>
  <si>
    <t>Infectious and Parasitic Diseases W GIs, Intermediate Complexity</t>
  </si>
  <si>
    <t>Infectious and Parasitic Diseases W GIs, Minor Complexity</t>
  </si>
  <si>
    <t>Infectious and Parasitic Diseases W Ventilator Support</t>
  </si>
  <si>
    <t>Septicaemia, Major Complexity</t>
  </si>
  <si>
    <t>Septicaemia, Intermediate Complexity</t>
  </si>
  <si>
    <t>Septicaemia, Minor Complexity</t>
  </si>
  <si>
    <t>Postoperative Infections, Major Complexity</t>
  </si>
  <si>
    <t>Postoperative Infections, Minor Complexity</t>
  </si>
  <si>
    <t>Fever of Unknown Origin, Major Complexity</t>
  </si>
  <si>
    <t>Fever of Unknown Origin, Minor Complexity</t>
  </si>
  <si>
    <t>Viral Illnesses, Major Complexity</t>
  </si>
  <si>
    <t>Viral Illnesses, Minor Complexity</t>
  </si>
  <si>
    <t>Other Infectious and Parasitic Diseases, Major Complexity</t>
  </si>
  <si>
    <t>Other Infectious and Parasitic Diseases, Intermediate Complexity</t>
  </si>
  <si>
    <t>Other Infectious and Parasitic Diseases, Minor Complexity</t>
  </si>
  <si>
    <t>U40Z</t>
  </si>
  <si>
    <t>19</t>
  </si>
  <si>
    <t>Mental Health Treatment W ECT, Sameday</t>
  </si>
  <si>
    <t>Mental Health Treatment W/O ECT, Sameday</t>
  </si>
  <si>
    <t>Schizophrenia Disorders, Major Complexity</t>
  </si>
  <si>
    <t>Schizophrenia Disorders, Minor Complexity</t>
  </si>
  <si>
    <t>Paranoia and Acute Psychotic Disorders, Major Complexity</t>
  </si>
  <si>
    <t>Paranoia and Acute Psychotic Disorders, Minor Complexity</t>
  </si>
  <si>
    <t>Major Affective Disorders, Major Complexity</t>
  </si>
  <si>
    <t>Major Affective Disorders, Minor Complexity</t>
  </si>
  <si>
    <t>Other Affective and Somatoform Disorders, Major Complexity</t>
  </si>
  <si>
    <t>Other Affective and Somatoform Disorders, Minor Complexity</t>
  </si>
  <si>
    <t>Anxiety Disorders, Major Complexity</t>
  </si>
  <si>
    <t>Anxiety Disorders, Minor Complexity</t>
  </si>
  <si>
    <t>Eating and Obsessive-Compulsive Disorders, Major Complexity</t>
  </si>
  <si>
    <t>Eating and Obsessive-Compulsive Disorders, Minor Complexity</t>
  </si>
  <si>
    <t>Personality Disorders and Acute Reactions, Major Complexity</t>
  </si>
  <si>
    <t>Personality Disorders and Acute Reactions, Minor Complexity</t>
  </si>
  <si>
    <t>Childhood Mental Disorders, Major Complexity</t>
  </si>
  <si>
    <t>Childhood Mental Disorders, Minor Complexity</t>
  </si>
  <si>
    <t>20</t>
  </si>
  <si>
    <t>Alcohol Intoxication and Withdrawal, Major Complexity</t>
  </si>
  <si>
    <t>Alcohol Intoxication and Withdrawal, Minor Complexity</t>
  </si>
  <si>
    <t>Drug Intoxication and Withdrawal, Major Complexity</t>
  </si>
  <si>
    <t>Drug Intoxication and Withdrawal, Minor Complexity</t>
  </si>
  <si>
    <t>Alcohol Use and Dependence, Major Complexity</t>
  </si>
  <si>
    <t>Alcohol Use and Dependence, Minor Complexity</t>
  </si>
  <si>
    <t>Opioid Use and Dependence</t>
  </si>
  <si>
    <t>Other Drug Use and Dependence, Major Complexity</t>
  </si>
  <si>
    <t>Other Drug Use and Dependence, Minor Complexity</t>
  </si>
  <si>
    <t>21</t>
  </si>
  <si>
    <t>Vent, Trac &amp; Cran Interventions for Mult Sig Trauma, Major Complexity</t>
  </si>
  <si>
    <t>Vent, Trac &amp; Cran Interventions for Mult Sig Trauma, Intermediate Complexity</t>
  </si>
  <si>
    <t>Vent, Trac &amp; Cran Interventions for Mult Sig Trauma, Minor Complexity</t>
  </si>
  <si>
    <t>Hip, Femur and Lower Limb Interventions for Multiple Sig Trauma, Major Comp</t>
  </si>
  <si>
    <t>Hip, Femur and Lower Limb Interventions for Multiple Sig Trauma, Minor Comp</t>
  </si>
  <si>
    <t>Abdominal Interventions for Multiple Significant Trauma</t>
  </si>
  <si>
    <t>Multiple Significant Trauma W Other GIs, Major Complexity</t>
  </si>
  <si>
    <t>Multiple Significant Trauma W Other GIs, Minor Complexity</t>
  </si>
  <si>
    <t>Multiple Sig Trauma, Transferred to Acute Facility &lt;5 Days</t>
  </si>
  <si>
    <t>Multiple Significant Trauma W/O GIs, Major Complexity</t>
  </si>
  <si>
    <t>Multiple Significant Trauma W/O GIs, Minor Complexity</t>
  </si>
  <si>
    <t>Microvascular Tissue Transfer and Skin Grafts for Injuries to Hand, Major Comp</t>
  </si>
  <si>
    <t>Microvascular Tissue Transfer and Skin Grafts for Injuries to Hand, Minor Comp</t>
  </si>
  <si>
    <t>Other Interventions for Injuries to Lower Limb, Major Complexity</t>
  </si>
  <si>
    <t>Other Interventions for Injuries to Lower Limb, Minor Complexity</t>
  </si>
  <si>
    <t>Other Interventions for Injuries to Hand, Major Complexity</t>
  </si>
  <si>
    <t>Other Interventions for Injuries to Hand, Minor Complexity</t>
  </si>
  <si>
    <t>Other Interventions for Other Injuries, Major Complexity</t>
  </si>
  <si>
    <t>Other Interventions for Other Injuries, Intermediate Complexity</t>
  </si>
  <si>
    <t>Other Interventions for Other Injuries, Minor Complexity</t>
  </si>
  <si>
    <t>Skin Grafts for Injuries Excluding Hand, Major Complexity</t>
  </si>
  <si>
    <t>Skin Grafts for Injuries Excluding Hand, Intermediate Complexity</t>
  </si>
  <si>
    <t>Skin Grafts for Injuries Excluding Hand, Minor Complexity</t>
  </si>
  <si>
    <t>Injuries, Poisoning and Toxic Effects of Drugs W Ventilator Support, Major Comp</t>
  </si>
  <si>
    <t>Injuries, Poisoning and Toxic Effects of Drugs W Ventilator Support, Minor Comp</t>
  </si>
  <si>
    <t>Injuries, Major Complexity</t>
  </si>
  <si>
    <t>Injuries, Minor Complexity</t>
  </si>
  <si>
    <t>Allergic Reactions, Major Complexity</t>
  </si>
  <si>
    <t>Allergic Reactions, Minor Complexity</t>
  </si>
  <si>
    <t>Poisoning/Toxic Effects of Drugs and Other Substances, Major Complexity</t>
  </si>
  <si>
    <t>Poisoning/Toxic Effects of Drugs and Other Substances, Minor Complexity</t>
  </si>
  <si>
    <t>Sequelae of Treatment, Major Complexity</t>
  </si>
  <si>
    <t>Sequelae of Treatment, Minor Complexity</t>
  </si>
  <si>
    <t>Other Injuries, Poisonings and Toxic Effects, Major Complexity</t>
  </si>
  <si>
    <t>Other Injuries, Poisonings and Toxic Effects, Intermediate Complexity</t>
  </si>
  <si>
    <t>Other Injuries, Poisonings and Toxic Effects, Minor Complexity</t>
  </si>
  <si>
    <t>22</t>
  </si>
  <si>
    <t>Vent &gt;=96hrs or Trach for Burns or GIs for Severe Full Thickness Burns</t>
  </si>
  <si>
    <t>Skin Grafts for Other Burns, Major Complexity</t>
  </si>
  <si>
    <t>Skin Grafts for Other Burns, Intermediate Complexity</t>
  </si>
  <si>
    <t>Skin Grafts for Other Burns, Minor Complexity</t>
  </si>
  <si>
    <t>Other GIs for Other Burns, Major Complexity</t>
  </si>
  <si>
    <t>Other GIs for Other Burns, Minor Complexity</t>
  </si>
  <si>
    <t>Burns, Transferred to Acute Facility &lt;5 Days</t>
  </si>
  <si>
    <t>Severe Burns</t>
  </si>
  <si>
    <t>Other Burns, Major Complexity</t>
  </si>
  <si>
    <t>Other Burns, Minor Complexity</t>
  </si>
  <si>
    <t>23</t>
  </si>
  <si>
    <t>Other Contacts W Health Services W GIs, Major Complexity</t>
  </si>
  <si>
    <t>Other Contacts W Health Services W GIs, Minor Complexity</t>
  </si>
  <si>
    <t>Other Contacts W Health Services W Endoscopy</t>
  </si>
  <si>
    <t>Signs and Symptoms, Major Complexity</t>
  </si>
  <si>
    <t>Signs and Symptoms, Minor Complexity</t>
  </si>
  <si>
    <t>Other Follow Up After Surgery or Medical Care, Major Complexity</t>
  </si>
  <si>
    <t>Other Follow Up After Surgery or Medical Care, Minor Complexity</t>
  </si>
  <si>
    <t>Other Factors Influencing Health Status, Major Complexity</t>
  </si>
  <si>
    <t>Other Factors Influencing Health Status, Minor Complexity</t>
  </si>
  <si>
    <t>Congenital Anomalies and Problems Arising from Neonatal Period</t>
  </si>
  <si>
    <t>Sleep Disorders</t>
  </si>
  <si>
    <t>MAX ( ALOS / Low Trim Point ) * (Inlier), 75% * (Inlier)</t>
  </si>
  <si>
    <r>
      <t>Queensland Health Public Patient</t>
    </r>
    <r>
      <rPr>
        <sz val="20"/>
        <color rgb="FFF58021"/>
        <rFont val="Arial"/>
        <family val="2"/>
      </rPr>
      <t xml:space="preserve">:
</t>
    </r>
    <r>
      <rPr>
        <b/>
        <sz val="20"/>
        <color rgb="FFF58021"/>
        <rFont val="Arial"/>
        <family val="2"/>
      </rPr>
      <t>Acute</t>
    </r>
    <r>
      <rPr>
        <sz val="20"/>
        <color rgb="FFF58021"/>
        <rFont val="Arial"/>
        <family val="2"/>
      </rPr>
      <t xml:space="preserve"> </t>
    </r>
    <r>
      <rPr>
        <b/>
        <i/>
        <u/>
        <sz val="20"/>
        <color rgb="FFF58021"/>
        <rFont val="Arial"/>
        <family val="2"/>
      </rPr>
      <t>Inpatient</t>
    </r>
    <r>
      <rPr>
        <b/>
        <i/>
        <sz val="20"/>
        <color rgb="FFF58021"/>
        <rFont val="Arial"/>
        <family val="2"/>
      </rPr>
      <t xml:space="preserve"> cost check </t>
    </r>
    <r>
      <rPr>
        <b/>
        <i/>
        <sz val="12"/>
        <color rgb="FFF58021"/>
        <rFont val="Arial"/>
        <family val="2"/>
      </rPr>
      <t>Effective from 1 July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</si>
</sst>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$&quot;#,##0.00"/>
    <numFmt numFmtId="167" formatCode="&quot;$&quot;#,##0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20"/>
      <color indexed="62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20"/>
      <color rgb="FFF58021"/>
      <name val="Arial"/>
      <family val="2"/>
    </font>
    <font>
      <sz val="20"/>
      <color rgb="FFF58021"/>
      <name val="Arial"/>
      <family val="2"/>
    </font>
    <font>
      <b/>
      <i/>
      <u/>
      <sz val="20"/>
      <color rgb="FFF58021"/>
      <name val="Arial"/>
      <family val="2"/>
    </font>
    <font>
      <b/>
      <i/>
      <sz val="20"/>
      <color rgb="FFF58021"/>
      <name val="Arial"/>
      <family val="2"/>
    </font>
    <font>
      <b/>
      <i/>
      <sz val="12"/>
      <color rgb="FFF580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58021"/>
        <bgColor indexed="64"/>
      </patternFill>
    </fill>
    <fill>
      <patternFill patternType="solid">
        <fgColor rgb="FF001E4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/>
      <top style="double">
        <color indexed="9"/>
      </top>
      <bottom style="thin">
        <color indexed="9"/>
      </bottom>
      <diagonal/>
    </border>
    <border>
      <left/>
      <right style="double">
        <color indexed="9"/>
      </right>
      <top style="double">
        <color indexed="9"/>
      </top>
      <bottom style="thin">
        <color indexed="9"/>
      </bottom>
      <diagonal/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/>
      <top style="thin">
        <color indexed="9"/>
      </top>
      <bottom style="double">
        <color indexed="9"/>
      </bottom>
      <diagonal/>
    </border>
    <border>
      <left/>
      <right style="double">
        <color indexed="9"/>
      </right>
      <top style="thin">
        <color indexed="9"/>
      </top>
      <bottom style="double">
        <color indexed="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6" fillId="0" borderId="0"/>
    <xf numFmtId="43" fontId="16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8" fillId="0" borderId="1" xfId="3" applyFont="1" applyFill="1" applyBorder="1" applyAlignment="1">
      <alignment horizontal="right" wrapText="1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quotePrefix="1" applyAlignment="1">
      <alignment vertical="top" wrapText="1"/>
    </xf>
    <xf numFmtId="166" fontId="0" fillId="3" borderId="0" xfId="0" applyNumberFormat="1" applyFill="1" applyAlignment="1">
      <alignment horizontal="left" vertical="top" wrapText="1"/>
    </xf>
    <xf numFmtId="166" fontId="0" fillId="0" borderId="0" xfId="0" applyNumberFormat="1" applyAlignment="1">
      <alignment vertical="top" wrapText="1"/>
    </xf>
    <xf numFmtId="165" fontId="0" fillId="0" borderId="0" xfId="1" applyNumberFormat="1" applyFont="1"/>
    <xf numFmtId="165" fontId="10" fillId="4" borderId="3" xfId="1" applyNumberFormat="1" applyFont="1" applyFill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6" xfId="1" applyNumberFormat="1" applyFont="1" applyBorder="1"/>
    <xf numFmtId="165" fontId="10" fillId="4" borderId="7" xfId="1" applyNumberFormat="1" applyFont="1" applyFill="1" applyBorder="1" applyAlignment="1">
      <alignment vertical="center" wrapText="1"/>
    </xf>
    <xf numFmtId="165" fontId="11" fillId="0" borderId="0" xfId="1" applyNumberFormat="1" applyFont="1"/>
    <xf numFmtId="165" fontId="11" fillId="0" borderId="0" xfId="1" applyNumberFormat="1" applyFont="1" applyAlignme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166" fontId="2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quotePrefix="1" applyNumberFormat="1" applyAlignment="1">
      <alignment wrapText="1"/>
    </xf>
    <xf numFmtId="167" fontId="0" fillId="0" borderId="0" xfId="0" applyNumberFormat="1" applyAlignment="1">
      <alignment vertical="top" wrapText="1"/>
    </xf>
    <xf numFmtId="43" fontId="16" fillId="0" borderId="0" xfId="1" applyFont="1"/>
    <xf numFmtId="0" fontId="0" fillId="0" borderId="0" xfId="0" applyFill="1"/>
    <xf numFmtId="165" fontId="10" fillId="5" borderId="7" xfId="1" applyNumberFormat="1" applyFont="1" applyFill="1" applyBorder="1" applyAlignment="1">
      <alignment horizontal="center" vertical="center" wrapText="1"/>
    </xf>
    <xf numFmtId="165" fontId="10" fillId="5" borderId="8" xfId="1" applyNumberFormat="1" applyFont="1" applyFill="1" applyBorder="1" applyAlignment="1">
      <alignment horizontal="center" vertical="center" wrapText="1"/>
    </xf>
    <xf numFmtId="165" fontId="10" fillId="5" borderId="3" xfId="1" applyNumberFormat="1" applyFont="1" applyFill="1" applyBorder="1" applyAlignment="1">
      <alignment horizontal="center" vertical="center" wrapText="1"/>
    </xf>
    <xf numFmtId="165" fontId="10" fillId="6" borderId="7" xfId="1" applyNumberFormat="1" applyFont="1" applyFill="1" applyBorder="1" applyAlignment="1">
      <alignment horizontal="center" vertical="center" wrapText="1"/>
    </xf>
    <xf numFmtId="165" fontId="10" fillId="6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0" fillId="0" borderId="0" xfId="0" applyFont="1"/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1" xfId="3" applyFont="1" applyFill="1" applyBorder="1" applyAlignment="1">
      <alignment horizontal="right" wrapText="1"/>
    </xf>
    <xf numFmtId="165" fontId="1" fillId="0" borderId="4" xfId="1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5" fontId="1" fillId="0" borderId="4" xfId="1" applyNumberFormat="1" applyFont="1" applyBorder="1" applyAlignment="1"/>
    <xf numFmtId="0" fontId="1" fillId="0" borderId="0" xfId="0" applyFont="1" applyAlignment="1">
      <alignment vertical="top" wrapText="1"/>
    </xf>
    <xf numFmtId="0" fontId="22" fillId="0" borderId="1" xfId="3" applyFont="1" applyFill="1" applyBorder="1" applyAlignment="1">
      <alignment horizontal="right" wrapText="1"/>
    </xf>
    <xf numFmtId="0" fontId="16" fillId="0" borderId="0" xfId="4"/>
    <xf numFmtId="49" fontId="16" fillId="0" borderId="0" xfId="4" applyNumberFormat="1"/>
    <xf numFmtId="164" fontId="15" fillId="0" borderId="0" xfId="5" applyNumberFormat="1" applyFont="1"/>
    <xf numFmtId="43" fontId="16" fillId="0" borderId="0" xfId="5" applyFont="1"/>
    <xf numFmtId="165" fontId="16" fillId="0" borderId="0" xfId="5" applyNumberFormat="1" applyFont="1"/>
    <xf numFmtId="164" fontId="16" fillId="0" borderId="0" xfId="5" applyNumberFormat="1" applyFont="1"/>
    <xf numFmtId="0" fontId="1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0" fillId="7" borderId="0" xfId="0" applyFill="1"/>
    <xf numFmtId="0" fontId="14" fillId="7" borderId="9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 applyProtection="1">
      <alignment horizontal="center"/>
    </xf>
    <xf numFmtId="5" fontId="4" fillId="7" borderId="15" xfId="2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3" fillId="8" borderId="0" xfId="0" applyFont="1" applyFill="1"/>
    <xf numFmtId="0" fontId="5" fillId="8" borderId="0" xfId="0" applyFont="1" applyFill="1"/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Comma" xfId="1" builtinId="3"/>
    <cellStyle name="Comma 2" xfId="5" xr:uid="{4BD9EB61-1E8C-4E1A-8487-30AE501CED2F}"/>
    <cellStyle name="Currency" xfId="2" builtinId="4"/>
    <cellStyle name="Normal" xfId="0" builtinId="0"/>
    <cellStyle name="Normal 2" xfId="4" xr:uid="{ACB47F72-683A-4936-A159-C4E642E7B148}"/>
    <cellStyle name="Normal 4" xfId="6" xr:uid="{AD908CE3-4A13-4131-9EB3-EFD30322AF6F}"/>
    <cellStyle name="Normal_Sheet1" xfId="3" xr:uid="{00000000-0005-0000-0000-000003000000}"/>
  </cellStyles>
  <dxfs count="0"/>
  <tableStyles count="0" defaultTableStyle="TableStyleMedium9" defaultPivotStyle="PivotStyleLight16"/>
  <colors>
    <mruColors>
      <color rgb="FF001E45"/>
      <color rgb="FFF58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Drop" dropLines="20" dropStyle="combo" dx="16" fmlaLink="Formulae!$B$2" fmlaRange="HOSPITAL" noThreeD="1" sel="1" val="0"/>
</file>

<file path=xl/ctrlProps/ctrlProp2.xml><?xml version="1.0" encoding="utf-8"?>
<formControlPr xmlns="http://schemas.microsoft.com/office/spreadsheetml/2009/9/main" objectType="Drop" dropLines="20" dropStyle="combo" dx="16" fmlaLink="Formulae!$B$3" fmlaRange="DRG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10</xdr:row>
      <xdr:rowOff>38100</xdr:rowOff>
    </xdr:from>
    <xdr:to>
      <xdr:col>2</xdr:col>
      <xdr:colOff>2076450</xdr:colOff>
      <xdr:row>17</xdr:row>
      <xdr:rowOff>57150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2324100" y="2809875"/>
          <a:ext cx="1971675" cy="1619250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A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 diagnostic reference group code (DRG Code).  You will find it on the invoice from Queensland Health (for small hospitals choose X)</a:t>
          </a:r>
        </a:p>
      </xdr:txBody>
    </xdr:sp>
    <xdr:clientData/>
  </xdr:twoCellAnchor>
  <xdr:twoCellAnchor>
    <xdr:from>
      <xdr:col>1</xdr:col>
      <xdr:colOff>28575</xdr:colOff>
      <xdr:row>10</xdr:row>
      <xdr:rowOff>68580</xdr:rowOff>
    </xdr:from>
    <xdr:to>
      <xdr:col>1</xdr:col>
      <xdr:colOff>2000250</xdr:colOff>
      <xdr:row>16</xdr:row>
      <xdr:rowOff>220980</xdr:rowOff>
    </xdr:to>
    <xdr:sp macro="" textlink="">
      <xdr:nvSpPr>
        <xdr:cNvPr id="1048" name="AutoShap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203835" y="2834640"/>
          <a:ext cx="1971675" cy="1524000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A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A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 Hospital</a:t>
          </a:r>
        </a:p>
      </xdr:txBody>
    </xdr:sp>
    <xdr:clientData/>
  </xdr:twoCellAnchor>
  <xdr:twoCellAnchor>
    <xdr:from>
      <xdr:col>2</xdr:col>
      <xdr:colOff>2228850</xdr:colOff>
      <xdr:row>10</xdr:row>
      <xdr:rowOff>60960</xdr:rowOff>
    </xdr:from>
    <xdr:to>
      <xdr:col>4</xdr:col>
      <xdr:colOff>76200</xdr:colOff>
      <xdr:row>17</xdr:row>
      <xdr:rowOff>22860</xdr:rowOff>
    </xdr:to>
    <xdr:sp macro="" textlink="">
      <xdr:nvSpPr>
        <xdr:cNvPr id="1050" name="AutoShap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4499610" y="2827020"/>
          <a:ext cx="2038350" cy="1562100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A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A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Add number of days in hospital from the Queensland Health invoice</a:t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4</xdr:col>
      <xdr:colOff>95250</xdr:colOff>
      <xdr:row>6</xdr:row>
      <xdr:rowOff>28575</xdr:rowOff>
    </xdr:to>
    <xdr:sp macro="" textlink="">
      <xdr:nvSpPr>
        <xdr:cNvPr id="1053" name="Rectangl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180975" y="1400175"/>
          <a:ext cx="6229350" cy="685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quick reference spreadsheet is to help you to quickly verify the costs and items numbers on the Queensland Health invoice. 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use this spreadsheet to help estimate the costs of potential hospitalisation.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8</xdr:row>
          <xdr:rowOff>0</xdr:rowOff>
        </xdr:from>
        <xdr:to>
          <xdr:col>1</xdr:col>
          <xdr:colOff>1706880</xdr:colOff>
          <xdr:row>8</xdr:row>
          <xdr:rowOff>220980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8</xdr:row>
          <xdr:rowOff>7620</xdr:rowOff>
        </xdr:from>
        <xdr:to>
          <xdr:col>2</xdr:col>
          <xdr:colOff>1950720</xdr:colOff>
          <xdr:row>9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0</xdr:colOff>
      <xdr:row>0</xdr:row>
      <xdr:rowOff>9585</xdr:rowOff>
    </xdr:from>
    <xdr:to>
      <xdr:col>2</xdr:col>
      <xdr:colOff>1990725</xdr:colOff>
      <xdr:row>0</xdr:row>
      <xdr:rowOff>600014</xdr:rowOff>
    </xdr:to>
    <xdr:pic>
      <xdr:nvPicPr>
        <xdr:cNvPr id="1491" name="Picture 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09800" y="9585"/>
          <a:ext cx="1990725" cy="590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24"/>
  <sheetViews>
    <sheetView showGridLines="0" showRowColHeaders="0" tabSelected="1" zoomScaleNormal="100" workbookViewId="0">
      <selection activeCell="K17" sqref="K17"/>
    </sheetView>
  </sheetViews>
  <sheetFormatPr defaultRowHeight="13.2"/>
  <cols>
    <col min="1" max="1" width="2.5546875" customWidth="1"/>
    <col min="2" max="2" width="30.5546875" customWidth="1"/>
    <col min="3" max="3" width="35.5546875" customWidth="1"/>
    <col min="4" max="4" width="25.5546875" customWidth="1"/>
    <col min="5" max="5" width="1.5546875" customWidth="1"/>
    <col min="6" max="6" width="14.88671875" customWidth="1"/>
  </cols>
  <sheetData>
    <row r="1" spans="2:7" ht="51.75" customHeight="1"/>
    <row r="2" spans="2:7" ht="38.25" customHeight="1">
      <c r="B2" s="84" t="s">
        <v>2023</v>
      </c>
      <c r="C2" s="85"/>
      <c r="D2" s="85"/>
      <c r="E2" s="86"/>
      <c r="G2" s="10"/>
    </row>
    <row r="3" spans="2:7" ht="18" customHeight="1">
      <c r="B3" s="85"/>
      <c r="C3" s="85"/>
      <c r="D3" s="85"/>
      <c r="E3" s="86"/>
      <c r="G3" s="10"/>
    </row>
    <row r="4" spans="2:7" ht="18" customHeight="1">
      <c r="B4" s="36"/>
      <c r="C4" s="36"/>
      <c r="D4" s="36"/>
      <c r="G4" s="10"/>
    </row>
    <row r="5" spans="2:7" ht="18" customHeight="1">
      <c r="B5" s="36"/>
      <c r="C5" s="36"/>
      <c r="D5" s="36"/>
      <c r="G5" s="10"/>
    </row>
    <row r="6" spans="2:7" ht="18" customHeight="1">
      <c r="B6" s="36"/>
      <c r="C6" s="36"/>
      <c r="D6" s="36"/>
      <c r="G6" s="10"/>
    </row>
    <row r="7" spans="2:7" ht="9" customHeight="1">
      <c r="B7" s="36"/>
      <c r="C7" s="36"/>
      <c r="D7" s="36"/>
      <c r="G7" s="10"/>
    </row>
    <row r="8" spans="2:7" ht="15.6">
      <c r="B8" s="70" t="s">
        <v>38</v>
      </c>
      <c r="C8" s="71" t="s">
        <v>37</v>
      </c>
      <c r="D8" s="70" t="s">
        <v>49</v>
      </c>
      <c r="E8" s="72"/>
    </row>
    <row r="9" spans="2:7" ht="18" customHeight="1">
      <c r="B9" s="72"/>
      <c r="C9" s="72"/>
      <c r="D9" s="73">
        <v>2</v>
      </c>
      <c r="E9" s="72"/>
    </row>
    <row r="10" spans="2:7" ht="14.25" customHeight="1">
      <c r="B10" s="72"/>
      <c r="C10" s="72"/>
      <c r="D10" s="72"/>
      <c r="E10" s="72"/>
      <c r="G10" s="10"/>
    </row>
    <row r="11" spans="2:7" ht="18" customHeight="1">
      <c r="G11" s="10"/>
    </row>
    <row r="12" spans="2:7" ht="18" customHeight="1">
      <c r="G12" s="10"/>
    </row>
    <row r="13" spans="2:7" ht="18" customHeight="1">
      <c r="G13" s="10"/>
    </row>
    <row r="14" spans="2:7" ht="18" customHeight="1">
      <c r="G14" s="10"/>
    </row>
    <row r="15" spans="2:7" ht="18" customHeight="1">
      <c r="G15" s="10"/>
    </row>
    <row r="16" spans="2:7" ht="18" customHeight="1">
      <c r="G16" s="10"/>
    </row>
    <row r="17" spans="2:7" ht="18" customHeight="1">
      <c r="G17" s="10"/>
    </row>
    <row r="18" spans="2:7" ht="6" customHeight="1">
      <c r="G18" s="10"/>
    </row>
    <row r="19" spans="2:7" ht="18" customHeight="1" thickBot="1">
      <c r="B19" s="82" t="s">
        <v>36</v>
      </c>
      <c r="C19" s="83"/>
      <c r="D19" s="83"/>
      <c r="E19" s="83"/>
      <c r="G19" s="10"/>
    </row>
    <row r="20" spans="2:7" s="1" customFormat="1" ht="18" thickTop="1">
      <c r="B20" s="74" t="s">
        <v>44</v>
      </c>
      <c r="C20" s="75" t="s">
        <v>46</v>
      </c>
      <c r="D20" s="76" t="s">
        <v>48</v>
      </c>
      <c r="E20" s="77"/>
    </row>
    <row r="21" spans="2:7" ht="18" thickBot="1">
      <c r="B21" s="78" t="str">
        <f>Formulae!B6</f>
        <v>X</v>
      </c>
      <c r="C21" s="79">
        <f>Formulae!B17</f>
        <v>5798</v>
      </c>
      <c r="D21" s="80" t="str">
        <f>Formulae!B13</f>
        <v>99666131</v>
      </c>
      <c r="E21" s="81"/>
    </row>
    <row r="22" spans="2:7" ht="12" customHeight="1" thickTop="1">
      <c r="B22" s="11" t="str">
        <f>INDEX(HOSPITAL!A2:C254,G2,2)</f>
        <v>030</v>
      </c>
      <c r="C22" s="12"/>
      <c r="D22" s="13"/>
    </row>
    <row r="23" spans="2:7" ht="5.25" customHeight="1">
      <c r="B23" s="2"/>
      <c r="C23" s="2"/>
    </row>
    <row r="24" spans="2:7" ht="4.5" customHeight="1">
      <c r="B24" s="2"/>
      <c r="C24" s="2"/>
    </row>
  </sheetData>
  <sheetProtection algorithmName="SHA-512" hashValue="6u3E9v07awgtUQ2j3i20X6qDyQWKeL4oHyprJOoSfPjdzKLzxBwFkuDOCR80/wlBfQD1AIWHWnqUADXBEHIWBw==" saltValue="PZ7TcVBK0J75JqDl/sOeRQ==" spinCount="100000" sheet="1" objects="1" scenarios="1"/>
  <mergeCells count="1">
    <mergeCell ref="B2:E3"/>
  </mergeCells>
  <phoneticPr fontId="0" type="noConversion"/>
  <printOptions horizontalCentered="1" verticalCentered="1"/>
  <pageMargins left="1.0236220472440944" right="1.0236220472440944" top="0.43307086614173229" bottom="1.0236220472440944" header="0.74803149606299213" footer="0.74803149606299213"/>
  <pageSetup paperSize="9" orientation="landscape" r:id="rId1"/>
  <headerFooter alignWithMargins="0">
    <oddFooter>&amp;LPrinted: &amp;T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locked="0" defaultSize="0" autoLine="0" autoPict="0">
                <anchor moveWithCells="1">
                  <from>
                    <xdr:col>1</xdr:col>
                    <xdr:colOff>182880</xdr:colOff>
                    <xdr:row>8</xdr:row>
                    <xdr:rowOff>0</xdr:rowOff>
                  </from>
                  <to>
                    <xdr:col>1</xdr:col>
                    <xdr:colOff>1706880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2</xdr:col>
                    <xdr:colOff>426720</xdr:colOff>
                    <xdr:row>8</xdr:row>
                    <xdr:rowOff>7620</xdr:rowOff>
                  </from>
                  <to>
                    <xdr:col>2</xdr:col>
                    <xdr:colOff>1950720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E30"/>
  <sheetViews>
    <sheetView workbookViewId="0">
      <selection activeCell="B6" sqref="B6"/>
    </sheetView>
  </sheetViews>
  <sheetFormatPr defaultColWidth="9.109375" defaultRowHeight="13.2"/>
  <cols>
    <col min="1" max="1" width="29.88671875" style="14" customWidth="1"/>
    <col min="2" max="2" width="14.109375" style="15" bestFit="1" customWidth="1"/>
    <col min="3" max="3" width="91.44140625" style="15" customWidth="1"/>
    <col min="4" max="16384" width="9.109375" style="15"/>
  </cols>
  <sheetData>
    <row r="1" spans="1:5">
      <c r="C1" s="14" t="s">
        <v>379</v>
      </c>
    </row>
    <row r="2" spans="1:5" ht="26.4">
      <c r="A2" s="16" t="s">
        <v>364</v>
      </c>
      <c r="B2" s="17">
        <v>1</v>
      </c>
      <c r="C2" s="15" t="s">
        <v>380</v>
      </c>
    </row>
    <row r="3" spans="1:5" ht="26.4">
      <c r="A3" s="16" t="s">
        <v>365</v>
      </c>
      <c r="B3" s="17">
        <v>1</v>
      </c>
      <c r="C3" s="15" t="s">
        <v>381</v>
      </c>
    </row>
    <row r="5" spans="1:5">
      <c r="A5" s="18" t="s">
        <v>373</v>
      </c>
      <c r="B5" s="19" t="str">
        <f>INDEX(HOSPITAL,B2,1)</f>
        <v>Alpha</v>
      </c>
      <c r="C5" s="15" t="s">
        <v>384</v>
      </c>
    </row>
    <row r="6" spans="1:5">
      <c r="A6" s="18" t="s">
        <v>363</v>
      </c>
      <c r="B6" s="19" t="str">
        <f>VLOOKUP(B5,HOSPITAL,3,FALSE)</f>
        <v>X</v>
      </c>
      <c r="C6" s="15" t="s">
        <v>385</v>
      </c>
    </row>
    <row r="7" spans="1:5">
      <c r="A7" s="18" t="s">
        <v>374</v>
      </c>
      <c r="B7" s="19" t="str">
        <f>INDEX(DRG,B3,1)</f>
        <v>801A</v>
      </c>
      <c r="C7" s="15" t="s">
        <v>386</v>
      </c>
    </row>
    <row r="8" spans="1:5">
      <c r="A8" s="18" t="s">
        <v>34</v>
      </c>
      <c r="B8" s="19" t="str">
        <f>VLOOKUP(B7,DRG,3,FALSE)</f>
        <v>I</v>
      </c>
    </row>
    <row r="9" spans="1:5">
      <c r="A9" s="18" t="s">
        <v>28</v>
      </c>
      <c r="B9" s="19" t="str">
        <f>IF(B8="M","Medical ",IF(B8="I","Intervention",IF(B8="O","Other")))</f>
        <v>Intervention</v>
      </c>
    </row>
    <row r="10" spans="1:5">
      <c r="A10" s="18" t="s">
        <v>372</v>
      </c>
      <c r="B10" s="20">
        <f>'QHealth Check'!D9</f>
        <v>2</v>
      </c>
      <c r="C10" s="15" t="s">
        <v>382</v>
      </c>
    </row>
    <row r="11" spans="1:5">
      <c r="A11" s="18" t="s">
        <v>32</v>
      </c>
      <c r="B11" s="20" t="str">
        <f>IF($B$6="X","",IF($B$6="non-X",VLOOKUP($B$9,LongStayRate,2,FALSE)))</f>
        <v/>
      </c>
    </row>
    <row r="12" spans="1:5">
      <c r="A12" s="18" t="s">
        <v>33</v>
      </c>
      <c r="B12" s="20" t="str">
        <f>IF(B6="X","",VLOOKUP(B6,ExtraLongDayRates,2,FALSE))</f>
        <v/>
      </c>
    </row>
    <row r="13" spans="1:5">
      <c r="A13" s="18" t="s">
        <v>375</v>
      </c>
      <c r="B13" s="19" t="str">
        <f>VLOOKUP(B7,DRG,2,FALSE)&amp;VLOOKUP(B5,HOSPITAL,2,FALSE)</f>
        <v>99666131</v>
      </c>
      <c r="C13" s="15" t="s">
        <v>383</v>
      </c>
    </row>
    <row r="14" spans="1:5">
      <c r="A14" s="18" t="s">
        <v>377</v>
      </c>
      <c r="B14" s="20">
        <f>IF($B$6="non-X",VLOOKUP($B$7,DRGList,5,FALSE),IF($B$6="X",1))</f>
        <v>1</v>
      </c>
      <c r="C14" s="15" t="s">
        <v>387</v>
      </c>
    </row>
    <row r="15" spans="1:5">
      <c r="A15" s="18" t="s">
        <v>376</v>
      </c>
      <c r="B15" s="20">
        <f>IF($B$6="non-X",VLOOKUP($B$7,DRGList,6,FALSE),IF($B$6="X",1))</f>
        <v>1</v>
      </c>
      <c r="C15" s="15" t="s">
        <v>388</v>
      </c>
      <c r="E15" s="21"/>
    </row>
    <row r="16" spans="1:5">
      <c r="A16" s="18" t="s">
        <v>378</v>
      </c>
      <c r="B16" s="22" t="e">
        <f>VLOOKUP(B6,BASE,2,FALSE)</f>
        <v>#N/A</v>
      </c>
      <c r="C16" s="15" t="s">
        <v>389</v>
      </c>
      <c r="E16" s="21"/>
    </row>
    <row r="17" spans="1:3">
      <c r="A17" s="34" t="s">
        <v>47</v>
      </c>
      <c r="B17" s="35">
        <f>IF(B6="X",B10*HospXperdayRate,IF(B10&lt;B18,IF(B24&gt;B23,B23,B24),IF(B10&lt;=B19,B23,IF(B10&lt;=B20,B25,B26))))</f>
        <v>5798</v>
      </c>
      <c r="C17" s="15" t="s">
        <v>1099</v>
      </c>
    </row>
    <row r="18" spans="1:3">
      <c r="A18" s="18" t="s">
        <v>366</v>
      </c>
      <c r="B18" s="20">
        <f>IF($B$6="non-X",VLOOKUP($B$7,DRGList,7,FALSE),IF($B$6="X",1))</f>
        <v>1</v>
      </c>
      <c r="C18" s="15" t="s">
        <v>391</v>
      </c>
    </row>
    <row r="19" spans="1:3">
      <c r="A19" s="18" t="s">
        <v>367</v>
      </c>
      <c r="B19" s="20">
        <f>IF($B$6="non-X",VLOOKUP($B$7,DRGList,8,FALSE),IF($B$6="X",1))</f>
        <v>1</v>
      </c>
      <c r="C19" s="15" t="s">
        <v>990</v>
      </c>
    </row>
    <row r="20" spans="1:3">
      <c r="A20" s="18" t="s">
        <v>368</v>
      </c>
      <c r="B20" s="20">
        <f>IF($B$6="non-X",VLOOKUP($B$7,DRGList,9,FALSE),IF($B$6="X",1))</f>
        <v>1</v>
      </c>
      <c r="C20" s="59" t="s">
        <v>1179</v>
      </c>
    </row>
    <row r="23" spans="1:3">
      <c r="A23" s="14" t="s">
        <v>369</v>
      </c>
      <c r="B23" s="38" t="e">
        <f>B14*B16</f>
        <v>#N/A</v>
      </c>
      <c r="C23" s="15" t="s">
        <v>390</v>
      </c>
    </row>
    <row r="24" spans="1:3">
      <c r="A24" s="14" t="s">
        <v>1100</v>
      </c>
      <c r="B24" s="23" t="e">
        <f>MAX((B10/B18)*B23,0.75*B23)</f>
        <v>#N/A</v>
      </c>
      <c r="C24" s="15" t="s">
        <v>2022</v>
      </c>
    </row>
    <row r="25" spans="1:3">
      <c r="A25" s="14" t="s">
        <v>370</v>
      </c>
      <c r="B25" s="23" t="e">
        <f>B23+(B10-B19)*B11</f>
        <v>#N/A</v>
      </c>
      <c r="C25" s="15" t="s">
        <v>31</v>
      </c>
    </row>
    <row r="26" spans="1:3" ht="26.4">
      <c r="A26" s="14" t="s">
        <v>371</v>
      </c>
      <c r="B26" s="23" t="e">
        <f>B23+((B20-B19)*B11)+((B10-B20)*B12)</f>
        <v>#N/A</v>
      </c>
      <c r="C26" s="15" t="s">
        <v>35</v>
      </c>
    </row>
    <row r="27" spans="1:3">
      <c r="B27" s="23"/>
    </row>
    <row r="28" spans="1:3">
      <c r="B28" s="23"/>
    </row>
    <row r="30" spans="1:3">
      <c r="B30" s="2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18"/>
  <sheetViews>
    <sheetView workbookViewId="0">
      <selection activeCell="A34" sqref="A34"/>
    </sheetView>
  </sheetViews>
  <sheetFormatPr defaultRowHeight="13.2"/>
  <cols>
    <col min="1" max="1" width="26.88671875" bestFit="1" customWidth="1"/>
    <col min="2" max="2" width="22.44140625" bestFit="1" customWidth="1"/>
    <col min="3" max="3" width="15.109375" customWidth="1"/>
  </cols>
  <sheetData>
    <row r="1" spans="1:3" ht="21">
      <c r="A1" s="31" t="s">
        <v>27</v>
      </c>
      <c r="B1" s="31" t="s">
        <v>362</v>
      </c>
    </row>
    <row r="2" spans="1:3" ht="26.4">
      <c r="A2" s="29" t="s">
        <v>19</v>
      </c>
      <c r="B2" s="25" t="s">
        <v>24</v>
      </c>
    </row>
    <row r="3" spans="1:3">
      <c r="A3" s="58" t="s">
        <v>1177</v>
      </c>
      <c r="B3" s="28">
        <v>7288</v>
      </c>
    </row>
    <row r="6" spans="1:3" ht="21">
      <c r="A6" s="30" t="s">
        <v>25</v>
      </c>
      <c r="B6" s="24"/>
      <c r="C6" s="24"/>
    </row>
    <row r="7" spans="1:3" ht="26.4">
      <c r="A7" s="41" t="s">
        <v>19</v>
      </c>
      <c r="B7" s="42" t="s">
        <v>20</v>
      </c>
      <c r="C7" s="43" t="s">
        <v>21</v>
      </c>
    </row>
    <row r="8" spans="1:3">
      <c r="A8" s="56" t="s">
        <v>1177</v>
      </c>
      <c r="B8" s="27" t="s">
        <v>22</v>
      </c>
      <c r="C8" s="28">
        <v>1843</v>
      </c>
    </row>
    <row r="9" spans="1:3">
      <c r="A9" s="56" t="s">
        <v>1177</v>
      </c>
      <c r="B9" s="57" t="s">
        <v>1178</v>
      </c>
      <c r="C9" s="28">
        <v>2423</v>
      </c>
    </row>
    <row r="10" spans="1:3">
      <c r="A10" s="24"/>
      <c r="B10" s="24"/>
      <c r="C10" s="24"/>
    </row>
    <row r="11" spans="1:3" ht="21">
      <c r="A11" s="30" t="s">
        <v>26</v>
      </c>
      <c r="B11" s="24"/>
      <c r="C11" s="24"/>
    </row>
    <row r="12" spans="1:3" ht="26.4">
      <c r="A12" s="41" t="s">
        <v>19</v>
      </c>
      <c r="B12" s="42" t="s">
        <v>23</v>
      </c>
    </row>
    <row r="13" spans="1:3">
      <c r="A13" s="56" t="s">
        <v>1177</v>
      </c>
      <c r="B13" s="28">
        <v>855</v>
      </c>
    </row>
    <row r="16" spans="1:3" ht="21">
      <c r="A16" s="30" t="s">
        <v>29</v>
      </c>
      <c r="B16" s="24"/>
      <c r="C16" s="24"/>
    </row>
    <row r="17" spans="1:2">
      <c r="A17" s="44" t="s">
        <v>19</v>
      </c>
      <c r="B17" s="45" t="s">
        <v>30</v>
      </c>
    </row>
    <row r="18" spans="1:2">
      <c r="A18" s="26" t="s">
        <v>45</v>
      </c>
      <c r="B18" s="28">
        <v>2899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J144"/>
  <sheetViews>
    <sheetView workbookViewId="0">
      <pane ySplit="1" topLeftCell="A2" activePane="bottomLeft" state="frozen"/>
      <selection activeCell="A36" sqref="A36"/>
      <selection pane="bottomLeft" activeCell="C141" sqref="C141"/>
    </sheetView>
  </sheetViews>
  <sheetFormatPr defaultRowHeight="13.2"/>
  <cols>
    <col min="1" max="1" width="26" bestFit="1" customWidth="1"/>
    <col min="2" max="2" width="15.109375" bestFit="1" customWidth="1"/>
    <col min="3" max="3" width="14" bestFit="1" customWidth="1"/>
    <col min="4" max="4" width="14.5546875" bestFit="1" customWidth="1"/>
    <col min="9" max="9" width="17.33203125" customWidth="1"/>
  </cols>
  <sheetData>
    <row r="1" spans="1:10">
      <c r="A1" s="3" t="s">
        <v>50</v>
      </c>
      <c r="B1" s="4" t="s">
        <v>988</v>
      </c>
      <c r="C1" s="5" t="s">
        <v>51</v>
      </c>
      <c r="D1" s="6" t="s">
        <v>52</v>
      </c>
    </row>
    <row r="2" spans="1:10">
      <c r="A2" t="s">
        <v>180</v>
      </c>
      <c r="B2" s="7">
        <v>131</v>
      </c>
      <c r="C2" s="8" t="s">
        <v>45</v>
      </c>
      <c r="D2" s="9" t="s">
        <v>181</v>
      </c>
    </row>
    <row r="3" spans="1:10">
      <c r="A3" t="s">
        <v>182</v>
      </c>
      <c r="B3" s="7">
        <v>151</v>
      </c>
      <c r="C3" s="8" t="s">
        <v>45</v>
      </c>
      <c r="D3" s="9" t="s">
        <v>183</v>
      </c>
      <c r="J3" s="47"/>
    </row>
    <row r="4" spans="1:10">
      <c r="A4" t="s">
        <v>110</v>
      </c>
      <c r="B4" s="7">
        <v>211</v>
      </c>
      <c r="C4" s="8" t="s">
        <v>1177</v>
      </c>
      <c r="D4" s="9" t="s">
        <v>111</v>
      </c>
      <c r="H4" s="46"/>
      <c r="I4" s="46"/>
      <c r="J4" s="46"/>
    </row>
    <row r="5" spans="1:10">
      <c r="A5" t="s">
        <v>184</v>
      </c>
      <c r="B5" s="7">
        <v>111</v>
      </c>
      <c r="C5" s="8" t="s">
        <v>45</v>
      </c>
      <c r="D5" s="9" t="s">
        <v>185</v>
      </c>
      <c r="H5" s="46"/>
      <c r="I5" s="46"/>
      <c r="J5" s="46"/>
    </row>
    <row r="6" spans="1:10">
      <c r="A6" t="s">
        <v>186</v>
      </c>
      <c r="B6" s="7">
        <v>230</v>
      </c>
      <c r="C6" s="8" t="s">
        <v>45</v>
      </c>
      <c r="D6" s="9" t="s">
        <v>187</v>
      </c>
      <c r="H6" s="46"/>
      <c r="I6" s="46"/>
      <c r="J6" s="46"/>
    </row>
    <row r="7" spans="1:10">
      <c r="A7" t="s">
        <v>112</v>
      </c>
      <c r="B7" s="7">
        <v>191</v>
      </c>
      <c r="C7" s="8" t="s">
        <v>45</v>
      </c>
      <c r="D7" s="9" t="s">
        <v>113</v>
      </c>
      <c r="H7" s="46"/>
      <c r="I7" s="46"/>
      <c r="J7" s="46"/>
    </row>
    <row r="8" spans="1:10">
      <c r="A8" t="s">
        <v>188</v>
      </c>
      <c r="B8" s="7">
        <v>212</v>
      </c>
      <c r="C8" s="8" t="s">
        <v>45</v>
      </c>
      <c r="D8" s="9" t="s">
        <v>189</v>
      </c>
      <c r="H8" s="46"/>
      <c r="I8" s="46"/>
      <c r="J8" s="46"/>
    </row>
    <row r="9" spans="1:10">
      <c r="A9" t="s">
        <v>190</v>
      </c>
      <c r="B9" s="7">
        <v>213</v>
      </c>
      <c r="C9" s="8" t="s">
        <v>45</v>
      </c>
      <c r="D9" s="9" t="s">
        <v>191</v>
      </c>
      <c r="H9" s="46"/>
      <c r="I9" s="46"/>
      <c r="J9" s="46"/>
    </row>
    <row r="10" spans="1:10">
      <c r="A10" t="s">
        <v>192</v>
      </c>
      <c r="B10" s="7">
        <v>132</v>
      </c>
      <c r="C10" s="8" t="s">
        <v>45</v>
      </c>
      <c r="D10" s="9" t="s">
        <v>193</v>
      </c>
      <c r="H10" s="46"/>
      <c r="I10" s="46"/>
      <c r="J10" s="46"/>
    </row>
    <row r="11" spans="1:10">
      <c r="A11" t="s">
        <v>138</v>
      </c>
      <c r="B11" s="7">
        <v>152</v>
      </c>
      <c r="C11" s="8" t="s">
        <v>45</v>
      </c>
      <c r="D11" s="9" t="s">
        <v>139</v>
      </c>
      <c r="H11" s="46"/>
      <c r="I11" s="46"/>
      <c r="J11" s="46"/>
    </row>
    <row r="12" spans="1:10">
      <c r="A12" t="s">
        <v>114</v>
      </c>
      <c r="B12" s="7" t="s">
        <v>115</v>
      </c>
      <c r="C12" s="8" t="s">
        <v>1177</v>
      </c>
      <c r="D12" s="9" t="s">
        <v>116</v>
      </c>
      <c r="H12" s="46"/>
      <c r="I12" s="46"/>
      <c r="J12" s="46"/>
    </row>
    <row r="13" spans="1:10">
      <c r="A13" t="s">
        <v>194</v>
      </c>
      <c r="B13" s="7" t="s">
        <v>195</v>
      </c>
      <c r="C13" s="8" t="s">
        <v>45</v>
      </c>
      <c r="D13" s="9" t="s">
        <v>196</v>
      </c>
      <c r="H13" s="46"/>
      <c r="I13" s="46"/>
      <c r="J13" s="46"/>
    </row>
    <row r="14" spans="1:10">
      <c r="A14" t="s">
        <v>140</v>
      </c>
      <c r="B14" s="7">
        <v>133</v>
      </c>
      <c r="C14" s="8" t="s">
        <v>45</v>
      </c>
      <c r="D14" s="9" t="s">
        <v>141</v>
      </c>
      <c r="H14" s="46"/>
      <c r="I14" s="46"/>
      <c r="J14" s="46"/>
    </row>
    <row r="15" spans="1:10">
      <c r="A15" t="s">
        <v>197</v>
      </c>
      <c r="B15" s="7">
        <v>153</v>
      </c>
      <c r="C15" s="8" t="s">
        <v>45</v>
      </c>
      <c r="D15" s="9" t="s">
        <v>198</v>
      </c>
      <c r="H15" s="46"/>
      <c r="I15" s="46"/>
      <c r="J15" s="46"/>
    </row>
    <row r="16" spans="1:10">
      <c r="A16" t="s">
        <v>199</v>
      </c>
      <c r="B16" s="7">
        <v>134</v>
      </c>
      <c r="C16" s="8" t="s">
        <v>45</v>
      </c>
      <c r="D16" s="9" t="s">
        <v>200</v>
      </c>
      <c r="H16" s="46"/>
      <c r="I16" s="46"/>
      <c r="J16" s="46"/>
    </row>
    <row r="17" spans="1:10">
      <c r="A17" t="s">
        <v>201</v>
      </c>
      <c r="B17" s="7" t="s">
        <v>202</v>
      </c>
      <c r="C17" s="8" t="s">
        <v>45</v>
      </c>
      <c r="D17" s="9" t="s">
        <v>203</v>
      </c>
      <c r="H17" s="46"/>
      <c r="I17" s="46"/>
      <c r="J17" s="46"/>
    </row>
    <row r="18" spans="1:10">
      <c r="A18" t="s">
        <v>204</v>
      </c>
      <c r="B18" s="7">
        <v>154</v>
      </c>
      <c r="C18" s="8" t="s">
        <v>45</v>
      </c>
      <c r="D18" s="9" t="s">
        <v>205</v>
      </c>
      <c r="H18" s="46"/>
      <c r="I18" s="46"/>
      <c r="J18" s="46"/>
    </row>
    <row r="19" spans="1:10">
      <c r="A19" t="s">
        <v>142</v>
      </c>
      <c r="B19" s="7">
        <v>192</v>
      </c>
      <c r="C19" s="8" t="s">
        <v>45</v>
      </c>
      <c r="D19" s="9" t="s">
        <v>143</v>
      </c>
      <c r="H19" s="46"/>
      <c r="I19" s="46"/>
      <c r="J19" s="46"/>
    </row>
    <row r="20" spans="1:10">
      <c r="A20" t="s">
        <v>66</v>
      </c>
      <c r="B20" s="7" t="s">
        <v>67</v>
      </c>
      <c r="C20" s="8" t="s">
        <v>1177</v>
      </c>
      <c r="D20" s="9" t="s">
        <v>68</v>
      </c>
      <c r="H20" s="46"/>
      <c r="I20" s="46"/>
      <c r="J20" s="46"/>
    </row>
    <row r="21" spans="1:10">
      <c r="A21" t="s">
        <v>206</v>
      </c>
      <c r="B21" s="7">
        <v>241</v>
      </c>
      <c r="C21" s="8" t="s">
        <v>45</v>
      </c>
      <c r="D21" s="9" t="s">
        <v>207</v>
      </c>
      <c r="H21" s="46"/>
      <c r="I21" s="46"/>
      <c r="J21" s="46"/>
    </row>
    <row r="22" spans="1:10">
      <c r="A22" t="s">
        <v>69</v>
      </c>
      <c r="B22" s="7" t="s">
        <v>70</v>
      </c>
      <c r="C22" s="8" t="s">
        <v>1177</v>
      </c>
      <c r="D22" s="9" t="s">
        <v>71</v>
      </c>
      <c r="H22" s="46"/>
      <c r="I22" s="46"/>
      <c r="J22" s="46"/>
    </row>
    <row r="23" spans="1:10">
      <c r="A23" s="49" t="s">
        <v>72</v>
      </c>
      <c r="B23" s="7">
        <v>214</v>
      </c>
      <c r="C23" s="8" t="s">
        <v>1177</v>
      </c>
      <c r="D23" s="9" t="s">
        <v>73</v>
      </c>
      <c r="H23" s="46"/>
      <c r="I23" s="46"/>
      <c r="J23" s="46"/>
    </row>
    <row r="24" spans="1:10">
      <c r="A24" t="s">
        <v>117</v>
      </c>
      <c r="B24" s="7" t="s">
        <v>118</v>
      </c>
      <c r="C24" s="8" t="s">
        <v>1177</v>
      </c>
      <c r="D24" s="9" t="s">
        <v>119</v>
      </c>
      <c r="H24" s="46"/>
      <c r="I24" s="46"/>
      <c r="J24" s="46"/>
    </row>
    <row r="25" spans="1:10">
      <c r="A25" t="s">
        <v>208</v>
      </c>
      <c r="B25" s="7">
        <v>242</v>
      </c>
      <c r="C25" s="8" t="s">
        <v>45</v>
      </c>
      <c r="D25" s="9" t="s">
        <v>209</v>
      </c>
      <c r="H25" s="46"/>
      <c r="I25" s="46"/>
      <c r="J25" s="46"/>
    </row>
    <row r="26" spans="1:10">
      <c r="A26" t="s">
        <v>144</v>
      </c>
      <c r="B26" s="7">
        <v>112</v>
      </c>
      <c r="C26" s="8" t="s">
        <v>45</v>
      </c>
      <c r="D26" s="9" t="s">
        <v>145</v>
      </c>
      <c r="H26" s="46"/>
      <c r="I26" s="46"/>
      <c r="J26" s="46"/>
    </row>
    <row r="27" spans="1:10">
      <c r="A27" t="s">
        <v>146</v>
      </c>
      <c r="B27" s="7">
        <v>193</v>
      </c>
      <c r="C27" s="8" t="s">
        <v>45</v>
      </c>
      <c r="D27" s="9" t="s">
        <v>147</v>
      </c>
      <c r="H27" s="46"/>
      <c r="I27" s="46"/>
      <c r="J27" s="46"/>
    </row>
    <row r="28" spans="1:10">
      <c r="A28" t="s">
        <v>148</v>
      </c>
      <c r="B28" s="7" t="s">
        <v>149</v>
      </c>
      <c r="C28" s="8" t="s">
        <v>45</v>
      </c>
      <c r="D28" s="9" t="s">
        <v>150</v>
      </c>
      <c r="H28" s="46"/>
      <c r="I28" s="48"/>
      <c r="J28" s="46"/>
    </row>
    <row r="29" spans="1:10">
      <c r="A29" t="s">
        <v>210</v>
      </c>
      <c r="B29" s="7" t="s">
        <v>211</v>
      </c>
      <c r="C29" s="8" t="s">
        <v>45</v>
      </c>
      <c r="D29" s="9" t="s">
        <v>212</v>
      </c>
      <c r="H29" s="46"/>
      <c r="I29" s="46"/>
      <c r="J29" s="46"/>
    </row>
    <row r="30" spans="1:10">
      <c r="A30" t="s">
        <v>213</v>
      </c>
      <c r="B30" s="7">
        <v>215</v>
      </c>
      <c r="C30" s="8" t="s">
        <v>45</v>
      </c>
      <c r="D30" s="9" t="s">
        <v>214</v>
      </c>
      <c r="H30" s="46"/>
      <c r="I30" s="46"/>
      <c r="J30" s="46"/>
    </row>
    <row r="31" spans="1:10">
      <c r="A31" t="s">
        <v>151</v>
      </c>
      <c r="B31" s="7" t="s">
        <v>152</v>
      </c>
      <c r="C31" s="8" t="s">
        <v>45</v>
      </c>
      <c r="D31" s="9" t="s">
        <v>153</v>
      </c>
      <c r="H31" s="46"/>
      <c r="I31" s="46"/>
      <c r="J31" s="46"/>
    </row>
    <row r="32" spans="1:10">
      <c r="A32" t="s">
        <v>215</v>
      </c>
      <c r="B32" s="7">
        <v>171</v>
      </c>
      <c r="C32" s="8" t="s">
        <v>45</v>
      </c>
      <c r="D32" s="9" t="s">
        <v>216</v>
      </c>
      <c r="H32" s="46"/>
      <c r="I32" s="46"/>
      <c r="J32" s="46"/>
    </row>
    <row r="33" spans="1:10">
      <c r="A33" t="s">
        <v>217</v>
      </c>
      <c r="B33" s="7">
        <v>243</v>
      </c>
      <c r="C33" s="8" t="s">
        <v>45</v>
      </c>
      <c r="D33" s="9" t="s">
        <v>218</v>
      </c>
      <c r="H33" s="46"/>
      <c r="I33" s="46"/>
      <c r="J33" s="46"/>
    </row>
    <row r="34" spans="1:10">
      <c r="A34" t="s">
        <v>219</v>
      </c>
      <c r="B34" s="7">
        <v>194</v>
      </c>
      <c r="C34" s="8" t="s">
        <v>45</v>
      </c>
      <c r="D34" s="9" t="s">
        <v>220</v>
      </c>
      <c r="H34" s="46"/>
      <c r="I34" s="46"/>
      <c r="J34" s="46"/>
    </row>
    <row r="35" spans="1:10">
      <c r="A35" t="s">
        <v>221</v>
      </c>
      <c r="B35" s="7">
        <v>216</v>
      </c>
      <c r="C35" s="8" t="s">
        <v>45</v>
      </c>
      <c r="D35" s="9" t="s">
        <v>222</v>
      </c>
      <c r="H35" s="46"/>
      <c r="I35" s="46"/>
      <c r="J35" s="46"/>
    </row>
    <row r="36" spans="1:10">
      <c r="A36" t="s">
        <v>223</v>
      </c>
      <c r="B36" s="7">
        <v>217</v>
      </c>
      <c r="C36" s="8" t="s">
        <v>45</v>
      </c>
      <c r="D36" s="9" t="s">
        <v>224</v>
      </c>
      <c r="H36" s="46"/>
      <c r="I36" s="46"/>
      <c r="J36" s="46"/>
    </row>
    <row r="37" spans="1:10">
      <c r="A37" t="s">
        <v>154</v>
      </c>
      <c r="B37" s="7">
        <v>113</v>
      </c>
      <c r="C37" s="8" t="s">
        <v>45</v>
      </c>
      <c r="D37" s="9" t="s">
        <v>155</v>
      </c>
      <c r="H37" s="46"/>
      <c r="I37" s="46"/>
      <c r="J37" s="46"/>
    </row>
    <row r="38" spans="1:10">
      <c r="A38" t="s">
        <v>225</v>
      </c>
      <c r="B38" s="7">
        <v>251</v>
      </c>
      <c r="C38" s="8" t="s">
        <v>45</v>
      </c>
      <c r="D38" s="9" t="s">
        <v>226</v>
      </c>
      <c r="H38" s="46"/>
      <c r="I38" s="46"/>
      <c r="J38" s="46"/>
    </row>
    <row r="39" spans="1:10">
      <c r="A39" t="s">
        <v>120</v>
      </c>
      <c r="B39" s="7" t="s">
        <v>121</v>
      </c>
      <c r="C39" s="8" t="s">
        <v>1177</v>
      </c>
      <c r="D39" s="9" t="s">
        <v>122</v>
      </c>
      <c r="H39" s="46"/>
      <c r="I39" s="46"/>
      <c r="J39" s="46"/>
    </row>
    <row r="40" spans="1:10">
      <c r="A40" t="s">
        <v>227</v>
      </c>
      <c r="B40" s="7">
        <v>114</v>
      </c>
      <c r="C40" s="8" t="s">
        <v>45</v>
      </c>
      <c r="D40" s="9" t="s">
        <v>228</v>
      </c>
      <c r="H40" s="46"/>
      <c r="I40" s="46"/>
      <c r="J40" s="46"/>
    </row>
    <row r="41" spans="1:10">
      <c r="A41" t="s">
        <v>229</v>
      </c>
      <c r="B41" s="7">
        <v>252</v>
      </c>
      <c r="C41" s="8" t="s">
        <v>45</v>
      </c>
      <c r="D41" s="9" t="s">
        <v>230</v>
      </c>
      <c r="H41" s="46"/>
      <c r="I41" s="46"/>
      <c r="J41" s="46"/>
    </row>
    <row r="42" spans="1:10">
      <c r="A42" t="s">
        <v>1105</v>
      </c>
      <c r="B42" s="7" t="s">
        <v>231</v>
      </c>
      <c r="C42" s="8" t="s">
        <v>45</v>
      </c>
      <c r="D42" s="9" t="s">
        <v>232</v>
      </c>
      <c r="H42" s="46"/>
      <c r="I42" s="46"/>
      <c r="J42" s="46"/>
    </row>
    <row r="43" spans="1:10">
      <c r="A43" t="s">
        <v>233</v>
      </c>
      <c r="B43" s="7">
        <v>176</v>
      </c>
      <c r="C43" s="8" t="s">
        <v>45</v>
      </c>
      <c r="D43" s="9" t="s">
        <v>234</v>
      </c>
      <c r="H43" s="46"/>
      <c r="I43" s="46"/>
      <c r="J43" s="46"/>
    </row>
    <row r="44" spans="1:10">
      <c r="A44" t="s">
        <v>235</v>
      </c>
      <c r="B44" s="7" t="s">
        <v>236</v>
      </c>
      <c r="C44" s="8" t="s">
        <v>45</v>
      </c>
      <c r="D44" s="9" t="s">
        <v>237</v>
      </c>
      <c r="H44" s="46"/>
      <c r="I44" s="46"/>
      <c r="J44" s="46"/>
    </row>
    <row r="45" spans="1:10">
      <c r="A45" t="s">
        <v>156</v>
      </c>
      <c r="B45" s="7">
        <v>135</v>
      </c>
      <c r="C45" s="8" t="s">
        <v>1177</v>
      </c>
      <c r="D45" s="9" t="s">
        <v>157</v>
      </c>
      <c r="H45" s="46"/>
      <c r="I45" s="46"/>
      <c r="J45" s="46"/>
    </row>
    <row r="46" spans="1:10">
      <c r="A46" t="s">
        <v>238</v>
      </c>
      <c r="B46" s="7" t="s">
        <v>239</v>
      </c>
      <c r="C46" s="8" t="s">
        <v>45</v>
      </c>
      <c r="D46" s="9" t="s">
        <v>240</v>
      </c>
      <c r="H46" s="46"/>
      <c r="I46" s="46"/>
      <c r="J46" s="46"/>
    </row>
    <row r="47" spans="1:10">
      <c r="A47" s="49" t="s">
        <v>241</v>
      </c>
      <c r="B47" s="50">
        <v>218</v>
      </c>
      <c r="C47" s="51" t="s">
        <v>45</v>
      </c>
      <c r="D47" s="60" t="s">
        <v>242</v>
      </c>
      <c r="E47" s="1"/>
      <c r="F47" s="1"/>
      <c r="H47" s="46"/>
      <c r="I47" s="46"/>
      <c r="J47" s="46"/>
    </row>
    <row r="48" spans="1:10">
      <c r="A48" t="s">
        <v>243</v>
      </c>
      <c r="B48" s="7" t="s">
        <v>244</v>
      </c>
      <c r="C48" s="8" t="s">
        <v>45</v>
      </c>
      <c r="D48" s="9" t="s">
        <v>245</v>
      </c>
      <c r="H48" s="46"/>
      <c r="I48" s="46"/>
      <c r="J48" s="46"/>
    </row>
    <row r="49" spans="1:10">
      <c r="A49" t="s">
        <v>246</v>
      </c>
      <c r="B49" s="7" t="s">
        <v>247</v>
      </c>
      <c r="C49" s="8" t="s">
        <v>45</v>
      </c>
      <c r="D49" s="9" t="s">
        <v>248</v>
      </c>
      <c r="H49" s="46"/>
      <c r="I49" s="46"/>
      <c r="J49" s="46"/>
    </row>
    <row r="50" spans="1:10">
      <c r="A50" t="s">
        <v>249</v>
      </c>
      <c r="B50" s="7">
        <v>219</v>
      </c>
      <c r="C50" s="8" t="s">
        <v>45</v>
      </c>
      <c r="D50" s="9" t="s">
        <v>250</v>
      </c>
      <c r="H50" s="46"/>
      <c r="I50" s="46"/>
      <c r="J50" s="46"/>
    </row>
    <row r="51" spans="1:10">
      <c r="A51" t="s">
        <v>251</v>
      </c>
      <c r="B51" s="7" t="s">
        <v>252</v>
      </c>
      <c r="C51" s="8" t="s">
        <v>45</v>
      </c>
      <c r="D51" s="9" t="s">
        <v>253</v>
      </c>
      <c r="H51" s="46"/>
      <c r="I51" s="46"/>
      <c r="J51" s="46"/>
    </row>
    <row r="52" spans="1:10">
      <c r="A52" t="s">
        <v>74</v>
      </c>
      <c r="B52" s="7">
        <v>136</v>
      </c>
      <c r="C52" s="8" t="s">
        <v>1177</v>
      </c>
      <c r="D52" s="9" t="s">
        <v>75</v>
      </c>
      <c r="H52" s="46"/>
      <c r="I52" s="46"/>
      <c r="J52" s="46"/>
    </row>
    <row r="53" spans="1:10">
      <c r="A53" t="s">
        <v>1103</v>
      </c>
      <c r="B53" s="7" t="s">
        <v>1104</v>
      </c>
      <c r="C53" s="8" t="s">
        <v>1177</v>
      </c>
      <c r="D53" s="9" t="s">
        <v>1109</v>
      </c>
      <c r="H53" s="46"/>
      <c r="I53" s="46"/>
      <c r="J53" s="46"/>
    </row>
    <row r="54" spans="1:10">
      <c r="A54" t="s">
        <v>158</v>
      </c>
      <c r="B54" s="7" t="s">
        <v>159</v>
      </c>
      <c r="C54" s="8" t="s">
        <v>45</v>
      </c>
      <c r="D54" s="9" t="s">
        <v>160</v>
      </c>
      <c r="H54" s="46"/>
      <c r="I54" s="46"/>
      <c r="J54" s="46"/>
    </row>
    <row r="55" spans="1:10">
      <c r="A55" t="s">
        <v>254</v>
      </c>
      <c r="B55" s="7">
        <v>220</v>
      </c>
      <c r="C55" s="8" t="s">
        <v>45</v>
      </c>
      <c r="D55" s="9" t="s">
        <v>255</v>
      </c>
      <c r="H55" s="46"/>
      <c r="I55" s="48"/>
      <c r="J55" s="46"/>
    </row>
    <row r="56" spans="1:10">
      <c r="A56" t="s">
        <v>123</v>
      </c>
      <c r="B56" s="7" t="s">
        <v>124</v>
      </c>
      <c r="C56" s="8" t="s">
        <v>1177</v>
      </c>
      <c r="D56" s="9" t="s">
        <v>125</v>
      </c>
      <c r="H56" s="46"/>
      <c r="I56" s="46"/>
      <c r="J56" s="46"/>
    </row>
    <row r="57" spans="1:10">
      <c r="A57" t="s">
        <v>256</v>
      </c>
      <c r="B57" s="7">
        <v>221</v>
      </c>
      <c r="C57" s="8" t="s">
        <v>45</v>
      </c>
      <c r="D57" s="9" t="s">
        <v>257</v>
      </c>
      <c r="H57" s="46"/>
      <c r="I57" s="46"/>
      <c r="J57" s="46"/>
    </row>
    <row r="58" spans="1:10">
      <c r="A58" t="s">
        <v>76</v>
      </c>
      <c r="B58" s="7" t="s">
        <v>77</v>
      </c>
      <c r="C58" s="8" t="s">
        <v>1177</v>
      </c>
      <c r="D58" s="9" t="s">
        <v>78</v>
      </c>
      <c r="H58" s="46"/>
      <c r="I58" s="46"/>
      <c r="J58" s="46"/>
    </row>
    <row r="59" spans="1:10">
      <c r="A59" t="s">
        <v>258</v>
      </c>
      <c r="B59" s="7">
        <v>195</v>
      </c>
      <c r="C59" s="8" t="s">
        <v>45</v>
      </c>
      <c r="D59" s="9" t="s">
        <v>259</v>
      </c>
      <c r="H59" s="46"/>
      <c r="I59" s="46"/>
      <c r="J59" s="46"/>
    </row>
    <row r="60" spans="1:10">
      <c r="A60" s="49" t="s">
        <v>260</v>
      </c>
      <c r="B60" s="50">
        <v>231</v>
      </c>
      <c r="C60" s="51" t="s">
        <v>45</v>
      </c>
      <c r="D60" s="60" t="s">
        <v>261</v>
      </c>
      <c r="E60" s="1"/>
      <c r="F60" s="1"/>
      <c r="H60" s="46"/>
      <c r="I60" s="46"/>
      <c r="J60" s="46"/>
    </row>
    <row r="61" spans="1:10">
      <c r="A61" t="s">
        <v>262</v>
      </c>
      <c r="B61" s="7">
        <v>244</v>
      </c>
      <c r="C61" s="8" t="s">
        <v>45</v>
      </c>
      <c r="D61" s="9" t="s">
        <v>263</v>
      </c>
      <c r="H61" s="46"/>
      <c r="I61" s="46"/>
      <c r="J61" s="46"/>
    </row>
    <row r="62" spans="1:10">
      <c r="A62" t="s">
        <v>161</v>
      </c>
      <c r="B62" s="7">
        <v>196</v>
      </c>
      <c r="C62" s="8" t="s">
        <v>45</v>
      </c>
      <c r="D62" s="9" t="s">
        <v>162</v>
      </c>
      <c r="H62" s="46"/>
      <c r="I62" s="46"/>
      <c r="J62" s="46"/>
    </row>
    <row r="63" spans="1:10">
      <c r="A63" t="s">
        <v>264</v>
      </c>
      <c r="B63" s="7" t="s">
        <v>265</v>
      </c>
      <c r="C63" s="8" t="s">
        <v>45</v>
      </c>
      <c r="D63" s="9" t="s">
        <v>266</v>
      </c>
      <c r="H63" s="46"/>
      <c r="I63" s="46"/>
      <c r="J63" s="46"/>
    </row>
    <row r="64" spans="1:10">
      <c r="A64" t="s">
        <v>267</v>
      </c>
      <c r="B64" s="7">
        <v>115</v>
      </c>
      <c r="C64" s="8" t="s">
        <v>45</v>
      </c>
      <c r="D64" s="9" t="s">
        <v>268</v>
      </c>
      <c r="H64" s="46"/>
      <c r="I64" s="46"/>
      <c r="J64" s="46"/>
    </row>
    <row r="65" spans="1:10">
      <c r="A65" t="s">
        <v>126</v>
      </c>
      <c r="B65" s="7">
        <v>222</v>
      </c>
      <c r="C65" s="8" t="s">
        <v>1177</v>
      </c>
      <c r="D65" s="9" t="s">
        <v>127</v>
      </c>
      <c r="H65" s="46"/>
      <c r="I65" s="46"/>
      <c r="J65" s="46"/>
    </row>
    <row r="66" spans="1:10">
      <c r="A66" t="s">
        <v>79</v>
      </c>
      <c r="B66" s="7" t="s">
        <v>80</v>
      </c>
      <c r="C66" s="8" t="s">
        <v>1177</v>
      </c>
      <c r="D66" s="9" t="s">
        <v>81</v>
      </c>
      <c r="H66" s="46"/>
      <c r="I66" s="46"/>
      <c r="J66" s="46"/>
    </row>
    <row r="67" spans="1:10">
      <c r="A67" t="s">
        <v>269</v>
      </c>
      <c r="B67" s="7">
        <v>160</v>
      </c>
      <c r="C67" s="8" t="s">
        <v>45</v>
      </c>
      <c r="D67" s="9" t="s">
        <v>270</v>
      </c>
      <c r="H67" s="46"/>
      <c r="I67" s="46"/>
      <c r="J67" s="46"/>
    </row>
    <row r="68" spans="1:10">
      <c r="A68" t="s">
        <v>271</v>
      </c>
      <c r="B68" s="7" t="s">
        <v>272</v>
      </c>
      <c r="C68" s="8" t="s">
        <v>45</v>
      </c>
      <c r="D68" s="9" t="s">
        <v>273</v>
      </c>
      <c r="H68" s="46"/>
      <c r="I68" s="46"/>
      <c r="J68" s="46"/>
    </row>
    <row r="69" spans="1:10">
      <c r="A69" t="s">
        <v>274</v>
      </c>
      <c r="B69" s="7">
        <v>245</v>
      </c>
      <c r="C69" s="8" t="s">
        <v>45</v>
      </c>
      <c r="D69" s="9" t="s">
        <v>275</v>
      </c>
      <c r="H69" s="46"/>
      <c r="I69" s="46"/>
      <c r="J69" s="46"/>
    </row>
    <row r="70" spans="1:10">
      <c r="A70" t="s">
        <v>276</v>
      </c>
      <c r="B70" s="7">
        <v>155</v>
      </c>
      <c r="C70" s="8" t="s">
        <v>45</v>
      </c>
      <c r="D70" s="9" t="s">
        <v>277</v>
      </c>
      <c r="H70" s="46"/>
      <c r="I70" s="48"/>
      <c r="J70" s="46"/>
    </row>
    <row r="71" spans="1:10">
      <c r="A71" t="s">
        <v>607</v>
      </c>
      <c r="B71" s="7" t="s">
        <v>584</v>
      </c>
      <c r="C71" s="8" t="s">
        <v>45</v>
      </c>
      <c r="D71" s="9" t="s">
        <v>1102</v>
      </c>
      <c r="H71" s="46"/>
      <c r="I71" s="46"/>
      <c r="J71" s="46"/>
    </row>
    <row r="72" spans="1:10">
      <c r="A72" t="s">
        <v>278</v>
      </c>
      <c r="B72" s="7" t="s">
        <v>279</v>
      </c>
      <c r="C72" s="8" t="s">
        <v>45</v>
      </c>
      <c r="D72" s="9" t="s">
        <v>280</v>
      </c>
      <c r="H72" s="46"/>
      <c r="I72" s="46"/>
      <c r="J72" s="46"/>
    </row>
    <row r="73" spans="1:10">
      <c r="A73" t="s">
        <v>128</v>
      </c>
      <c r="B73" s="7" t="s">
        <v>88</v>
      </c>
      <c r="C73" s="8" t="s">
        <v>1177</v>
      </c>
      <c r="D73" s="9" t="s">
        <v>129</v>
      </c>
      <c r="H73" s="46"/>
      <c r="I73" s="46"/>
      <c r="J73" s="46"/>
    </row>
    <row r="74" spans="1:10">
      <c r="A74" t="s">
        <v>281</v>
      </c>
      <c r="B74" s="7">
        <v>253</v>
      </c>
      <c r="C74" s="8" t="s">
        <v>45</v>
      </c>
      <c r="D74" s="9" t="s">
        <v>282</v>
      </c>
      <c r="H74" s="46"/>
      <c r="I74" s="46"/>
      <c r="J74" s="46"/>
    </row>
    <row r="75" spans="1:10">
      <c r="A75" s="49" t="s">
        <v>1180</v>
      </c>
      <c r="B75" s="50" t="s">
        <v>991</v>
      </c>
      <c r="C75" s="51" t="s">
        <v>1177</v>
      </c>
      <c r="D75" s="9" t="s">
        <v>1108</v>
      </c>
      <c r="E75" s="49"/>
      <c r="F75" s="49"/>
      <c r="H75" s="46"/>
      <c r="I75" s="46"/>
      <c r="J75" s="46"/>
    </row>
    <row r="76" spans="1:10">
      <c r="A76" t="s">
        <v>283</v>
      </c>
      <c r="B76" s="7" t="s">
        <v>284</v>
      </c>
      <c r="C76" s="8" t="s">
        <v>45</v>
      </c>
      <c r="D76" s="9" t="s">
        <v>285</v>
      </c>
      <c r="H76" s="46"/>
      <c r="I76" s="46"/>
      <c r="J76" s="46"/>
    </row>
    <row r="77" spans="1:10">
      <c r="A77" t="s">
        <v>286</v>
      </c>
      <c r="B77" s="7">
        <v>233</v>
      </c>
      <c r="C77" s="8" t="s">
        <v>45</v>
      </c>
      <c r="D77" s="9" t="s">
        <v>287</v>
      </c>
      <c r="H77" s="46"/>
      <c r="I77" s="46"/>
      <c r="J77" s="46"/>
    </row>
    <row r="78" spans="1:10">
      <c r="A78" t="s">
        <v>82</v>
      </c>
      <c r="B78" s="7" t="s">
        <v>83</v>
      </c>
      <c r="C78" s="8" t="s">
        <v>1177</v>
      </c>
      <c r="D78" s="9" t="s">
        <v>84</v>
      </c>
      <c r="H78" s="46"/>
      <c r="I78" s="46"/>
      <c r="J78" s="46"/>
    </row>
    <row r="79" spans="1:10">
      <c r="A79" t="s">
        <v>163</v>
      </c>
      <c r="B79" s="7">
        <v>156</v>
      </c>
      <c r="C79" s="8" t="s">
        <v>45</v>
      </c>
      <c r="D79" s="9" t="s">
        <v>164</v>
      </c>
      <c r="H79" s="46"/>
      <c r="I79" s="48"/>
      <c r="J79" s="46"/>
    </row>
    <row r="80" spans="1:10">
      <c r="A80" t="s">
        <v>85</v>
      </c>
      <c r="B80" s="7">
        <v>172</v>
      </c>
      <c r="C80" s="8" t="s">
        <v>1177</v>
      </c>
      <c r="D80" s="9" t="s">
        <v>86</v>
      </c>
      <c r="H80" s="46"/>
      <c r="I80" s="46"/>
      <c r="J80" s="46"/>
    </row>
    <row r="81" spans="1:10">
      <c r="A81" t="s">
        <v>288</v>
      </c>
      <c r="B81" s="7" t="s">
        <v>289</v>
      </c>
      <c r="C81" s="8" t="s">
        <v>45</v>
      </c>
      <c r="D81" s="9" t="s">
        <v>290</v>
      </c>
      <c r="H81" s="46"/>
      <c r="I81" s="46"/>
      <c r="J81" s="46"/>
    </row>
    <row r="82" spans="1:10">
      <c r="A82" t="s">
        <v>130</v>
      </c>
      <c r="B82" s="7">
        <v>223</v>
      </c>
      <c r="C82" s="8" t="s">
        <v>1177</v>
      </c>
      <c r="D82" s="9" t="s">
        <v>131</v>
      </c>
      <c r="H82" s="46"/>
      <c r="I82" s="46"/>
      <c r="J82" s="46"/>
    </row>
    <row r="83" spans="1:10">
      <c r="A83" t="s">
        <v>87</v>
      </c>
      <c r="B83" s="7" t="s">
        <v>543</v>
      </c>
      <c r="C83" s="8" t="s">
        <v>1177</v>
      </c>
      <c r="D83" s="9" t="s">
        <v>89</v>
      </c>
      <c r="H83" s="46"/>
      <c r="I83" s="48"/>
      <c r="J83" s="46"/>
    </row>
    <row r="84" spans="1:10">
      <c r="A84" s="49" t="s">
        <v>1181</v>
      </c>
      <c r="B84" s="7" t="s">
        <v>90</v>
      </c>
      <c r="C84" s="8" t="s">
        <v>1177</v>
      </c>
      <c r="D84" s="9" t="s">
        <v>91</v>
      </c>
      <c r="H84" s="46"/>
      <c r="I84" s="46"/>
      <c r="J84" s="46"/>
    </row>
    <row r="85" spans="1:10">
      <c r="A85" t="s">
        <v>53</v>
      </c>
      <c r="B85" s="7" t="s">
        <v>54</v>
      </c>
      <c r="C85" s="8" t="s">
        <v>1177</v>
      </c>
      <c r="D85" s="9" t="s">
        <v>55</v>
      </c>
      <c r="H85" s="46"/>
      <c r="I85" s="46"/>
      <c r="J85" s="46"/>
    </row>
    <row r="86" spans="1:10">
      <c r="A86" t="s">
        <v>165</v>
      </c>
      <c r="B86" s="7" t="s">
        <v>166</v>
      </c>
      <c r="C86" s="8" t="s">
        <v>45</v>
      </c>
      <c r="D86" s="9" t="s">
        <v>167</v>
      </c>
      <c r="H86" s="46"/>
      <c r="I86" s="48"/>
      <c r="J86" s="46"/>
    </row>
    <row r="87" spans="1:10">
      <c r="A87" t="s">
        <v>291</v>
      </c>
      <c r="B87" s="7" t="s">
        <v>292</v>
      </c>
      <c r="C87" s="8" t="s">
        <v>45</v>
      </c>
      <c r="D87" s="9" t="s">
        <v>293</v>
      </c>
      <c r="H87" s="46"/>
      <c r="I87" s="46"/>
      <c r="J87" s="46"/>
    </row>
    <row r="88" spans="1:10">
      <c r="A88" t="s">
        <v>294</v>
      </c>
      <c r="B88" s="7">
        <v>116</v>
      </c>
      <c r="C88" s="8" t="s">
        <v>45</v>
      </c>
      <c r="D88" s="9" t="s">
        <v>295</v>
      </c>
      <c r="H88" s="46"/>
      <c r="I88" s="46"/>
      <c r="J88" s="46"/>
    </row>
    <row r="89" spans="1:10">
      <c r="A89" t="s">
        <v>296</v>
      </c>
      <c r="B89" s="7" t="s">
        <v>297</v>
      </c>
      <c r="C89" s="8" t="s">
        <v>45</v>
      </c>
      <c r="D89" s="9" t="s">
        <v>298</v>
      </c>
      <c r="H89" s="46"/>
      <c r="I89" s="46"/>
      <c r="J89" s="46"/>
    </row>
    <row r="90" spans="1:10">
      <c r="A90" t="s">
        <v>299</v>
      </c>
      <c r="B90" s="7">
        <v>173</v>
      </c>
      <c r="C90" s="8" t="s">
        <v>45</v>
      </c>
      <c r="D90" s="9" t="s">
        <v>300</v>
      </c>
      <c r="H90" s="46"/>
      <c r="I90" s="46"/>
      <c r="J90" s="46"/>
    </row>
    <row r="91" spans="1:10">
      <c r="A91" t="s">
        <v>301</v>
      </c>
      <c r="B91" s="7">
        <v>249</v>
      </c>
      <c r="C91" s="8" t="s">
        <v>45</v>
      </c>
      <c r="D91" s="9" t="s">
        <v>302</v>
      </c>
      <c r="H91" s="46"/>
      <c r="I91" s="46"/>
      <c r="J91" s="46"/>
    </row>
    <row r="92" spans="1:10">
      <c r="A92" t="s">
        <v>168</v>
      </c>
      <c r="B92" s="7">
        <v>224</v>
      </c>
      <c r="C92" s="8" t="s">
        <v>45</v>
      </c>
      <c r="D92" s="9" t="s">
        <v>169</v>
      </c>
      <c r="H92" s="46"/>
      <c r="I92" s="46"/>
      <c r="J92" s="46"/>
    </row>
    <row r="93" spans="1:10">
      <c r="A93" t="s">
        <v>92</v>
      </c>
      <c r="B93" s="7">
        <v>246</v>
      </c>
      <c r="C93" s="8" t="s">
        <v>1177</v>
      </c>
      <c r="D93" s="9" t="s">
        <v>93</v>
      </c>
      <c r="H93" s="46"/>
      <c r="I93" s="46"/>
      <c r="J93" s="46"/>
    </row>
    <row r="94" spans="1:10">
      <c r="A94" t="s">
        <v>303</v>
      </c>
      <c r="B94" s="7">
        <v>139</v>
      </c>
      <c r="C94" s="8" t="s">
        <v>45</v>
      </c>
      <c r="D94" s="9" t="s">
        <v>304</v>
      </c>
      <c r="H94" s="46"/>
      <c r="I94" s="46"/>
      <c r="J94" s="46"/>
    </row>
    <row r="95" spans="1:10">
      <c r="A95" t="s">
        <v>305</v>
      </c>
      <c r="B95" s="7" t="s">
        <v>306</v>
      </c>
      <c r="C95" s="8" t="s">
        <v>45</v>
      </c>
      <c r="D95" s="9" t="s">
        <v>307</v>
      </c>
      <c r="H95" s="46"/>
      <c r="I95" s="46"/>
      <c r="J95" s="46"/>
    </row>
    <row r="96" spans="1:10">
      <c r="A96" t="s">
        <v>308</v>
      </c>
      <c r="B96" s="7">
        <v>140</v>
      </c>
      <c r="C96" s="8" t="s">
        <v>45</v>
      </c>
      <c r="D96" s="9" t="s">
        <v>309</v>
      </c>
      <c r="H96" s="46"/>
      <c r="I96" s="48"/>
      <c r="J96" s="46"/>
    </row>
    <row r="97" spans="1:10">
      <c r="A97" t="s">
        <v>310</v>
      </c>
      <c r="B97" s="7" t="s">
        <v>311</v>
      </c>
      <c r="C97" s="8" t="s">
        <v>45</v>
      </c>
      <c r="D97" s="9" t="s">
        <v>312</v>
      </c>
      <c r="H97" s="46"/>
      <c r="I97" s="46"/>
      <c r="J97" s="46"/>
    </row>
    <row r="98" spans="1:10">
      <c r="A98" t="s">
        <v>313</v>
      </c>
      <c r="B98" s="7">
        <v>117</v>
      </c>
      <c r="C98" s="8" t="s">
        <v>45</v>
      </c>
      <c r="D98" s="9" t="s">
        <v>314</v>
      </c>
      <c r="H98" s="46"/>
      <c r="I98" s="46"/>
      <c r="J98" s="46"/>
    </row>
    <row r="99" spans="1:10">
      <c r="A99" t="s">
        <v>315</v>
      </c>
      <c r="B99" s="7" t="s">
        <v>316</v>
      </c>
      <c r="C99" s="8" t="s">
        <v>45</v>
      </c>
      <c r="D99" s="9" t="s">
        <v>317</v>
      </c>
      <c r="H99" s="46"/>
      <c r="I99" s="46"/>
      <c r="J99" s="46"/>
    </row>
    <row r="100" spans="1:10">
      <c r="A100" t="s">
        <v>318</v>
      </c>
      <c r="B100" s="7">
        <v>157</v>
      </c>
      <c r="C100" s="8" t="s">
        <v>45</v>
      </c>
      <c r="D100" s="9" t="s">
        <v>319</v>
      </c>
      <c r="H100" s="46"/>
      <c r="I100" s="46"/>
      <c r="J100" s="46"/>
    </row>
    <row r="101" spans="1:10">
      <c r="A101" t="s">
        <v>94</v>
      </c>
      <c r="B101" s="7" t="s">
        <v>95</v>
      </c>
      <c r="C101" s="8" t="s">
        <v>1177</v>
      </c>
      <c r="D101" s="9" t="s">
        <v>96</v>
      </c>
      <c r="H101" s="46"/>
      <c r="I101" s="46"/>
      <c r="J101" s="46"/>
    </row>
    <row r="102" spans="1:10">
      <c r="A102" t="s">
        <v>320</v>
      </c>
      <c r="B102" s="7" t="s">
        <v>321</v>
      </c>
      <c r="C102" s="8" t="s">
        <v>45</v>
      </c>
      <c r="D102" s="9" t="s">
        <v>322</v>
      </c>
      <c r="H102" s="46"/>
      <c r="I102" s="46"/>
      <c r="J102" s="46"/>
    </row>
    <row r="103" spans="1:10">
      <c r="A103" t="s">
        <v>323</v>
      </c>
      <c r="B103" s="7">
        <v>247</v>
      </c>
      <c r="C103" s="8" t="s">
        <v>45</v>
      </c>
      <c r="D103" s="9" t="s">
        <v>324</v>
      </c>
      <c r="H103" s="46"/>
      <c r="I103" s="46"/>
      <c r="J103" s="46"/>
    </row>
    <row r="104" spans="1:10">
      <c r="A104" t="s">
        <v>325</v>
      </c>
      <c r="B104" s="7" t="s">
        <v>326</v>
      </c>
      <c r="C104" s="8" t="s">
        <v>45</v>
      </c>
      <c r="D104" s="9" t="s">
        <v>327</v>
      </c>
      <c r="H104" s="46"/>
      <c r="I104" s="46"/>
      <c r="J104" s="46"/>
    </row>
    <row r="105" spans="1:10">
      <c r="A105" s="49" t="s">
        <v>1182</v>
      </c>
      <c r="B105" s="50">
        <v>197</v>
      </c>
      <c r="C105" s="51" t="s">
        <v>45</v>
      </c>
      <c r="D105" s="9" t="s">
        <v>170</v>
      </c>
      <c r="E105" s="49"/>
      <c r="F105" s="49"/>
      <c r="H105" s="46"/>
      <c r="I105" s="46"/>
      <c r="J105" s="46"/>
    </row>
    <row r="106" spans="1:10">
      <c r="A106" t="s">
        <v>328</v>
      </c>
      <c r="B106" s="7">
        <v>254</v>
      </c>
      <c r="C106" s="8" t="s">
        <v>45</v>
      </c>
      <c r="D106" s="9" t="s">
        <v>329</v>
      </c>
      <c r="H106" s="46"/>
      <c r="I106" s="46"/>
      <c r="J106" s="46"/>
    </row>
    <row r="107" spans="1:10">
      <c r="A107" s="49" t="s">
        <v>56</v>
      </c>
      <c r="B107" s="50" t="s">
        <v>57</v>
      </c>
      <c r="C107" s="51" t="s">
        <v>1177</v>
      </c>
      <c r="D107" s="9" t="s">
        <v>58</v>
      </c>
      <c r="E107" s="49"/>
      <c r="F107" s="49"/>
      <c r="H107" s="46"/>
      <c r="I107" s="46"/>
      <c r="J107" s="46"/>
    </row>
    <row r="108" spans="1:10">
      <c r="A108" t="s">
        <v>59</v>
      </c>
      <c r="B108" s="7" t="s">
        <v>60</v>
      </c>
      <c r="C108" s="8" t="s">
        <v>1177</v>
      </c>
      <c r="D108" s="9" t="s">
        <v>61</v>
      </c>
      <c r="H108" s="46"/>
      <c r="I108" s="46"/>
      <c r="J108" s="46"/>
    </row>
    <row r="109" spans="1:10">
      <c r="A109" t="s">
        <v>171</v>
      </c>
      <c r="B109" s="7">
        <v>174</v>
      </c>
      <c r="C109" s="8" t="s">
        <v>1177</v>
      </c>
      <c r="D109" s="9" t="s">
        <v>172</v>
      </c>
      <c r="H109" s="46"/>
      <c r="I109" s="46"/>
      <c r="J109" s="46"/>
    </row>
    <row r="110" spans="1:10">
      <c r="A110" t="s">
        <v>97</v>
      </c>
      <c r="B110" s="7" t="s">
        <v>98</v>
      </c>
      <c r="C110" s="8" t="s">
        <v>1177</v>
      </c>
      <c r="D110" s="9" t="s">
        <v>99</v>
      </c>
      <c r="H110" s="46"/>
      <c r="J110" s="46"/>
    </row>
    <row r="111" spans="1:10">
      <c r="A111" t="s">
        <v>330</v>
      </c>
      <c r="B111" s="7">
        <v>118</v>
      </c>
      <c r="C111" s="8" t="s">
        <v>45</v>
      </c>
      <c r="D111" s="9" t="s">
        <v>331</v>
      </c>
      <c r="H111" s="46"/>
      <c r="I111" s="1"/>
      <c r="J111" s="46"/>
    </row>
    <row r="112" spans="1:10">
      <c r="A112" t="s">
        <v>100</v>
      </c>
      <c r="B112" s="7" t="s">
        <v>101</v>
      </c>
      <c r="C112" s="8" t="s">
        <v>1177</v>
      </c>
      <c r="D112" s="9" t="s">
        <v>102</v>
      </c>
      <c r="H112" s="46"/>
      <c r="I112" s="46"/>
      <c r="J112" s="46"/>
    </row>
    <row r="113" spans="1:10">
      <c r="A113" t="s">
        <v>103</v>
      </c>
      <c r="B113" s="7" t="s">
        <v>104</v>
      </c>
      <c r="C113" s="8" t="s">
        <v>1177</v>
      </c>
      <c r="D113" s="9" t="s">
        <v>105</v>
      </c>
      <c r="H113" s="46"/>
      <c r="I113" s="46"/>
      <c r="J113" s="46"/>
    </row>
    <row r="114" spans="1:10">
      <c r="A114" t="s">
        <v>332</v>
      </c>
      <c r="B114" s="7">
        <v>248</v>
      </c>
      <c r="C114" s="8" t="s">
        <v>45</v>
      </c>
      <c r="D114" s="9" t="s">
        <v>333</v>
      </c>
      <c r="H114" s="46"/>
      <c r="I114" s="46"/>
      <c r="J114" s="46"/>
    </row>
    <row r="115" spans="1:10">
      <c r="A115" t="s">
        <v>1094</v>
      </c>
      <c r="B115" s="7" t="s">
        <v>1095</v>
      </c>
      <c r="C115" s="8" t="s">
        <v>1177</v>
      </c>
      <c r="D115" s="9" t="s">
        <v>1101</v>
      </c>
      <c r="H115" s="46"/>
      <c r="I115" s="46"/>
      <c r="J115" s="46"/>
    </row>
    <row r="116" spans="1:10">
      <c r="A116" t="s">
        <v>106</v>
      </c>
      <c r="B116" s="7">
        <v>141</v>
      </c>
      <c r="C116" s="8" t="s">
        <v>1177</v>
      </c>
      <c r="D116" s="9" t="s">
        <v>107</v>
      </c>
      <c r="H116" s="46"/>
      <c r="I116" s="46"/>
      <c r="J116" s="46"/>
    </row>
    <row r="117" spans="1:10">
      <c r="A117" t="s">
        <v>132</v>
      </c>
      <c r="B117" s="7">
        <v>119</v>
      </c>
      <c r="C117" s="8" t="s">
        <v>45</v>
      </c>
      <c r="D117" s="9" t="s">
        <v>133</v>
      </c>
      <c r="H117" s="46"/>
      <c r="I117" s="48"/>
      <c r="J117" s="46"/>
    </row>
    <row r="118" spans="1:10">
      <c r="A118" t="s">
        <v>62</v>
      </c>
      <c r="B118" s="7">
        <v>201</v>
      </c>
      <c r="C118" s="8" t="s">
        <v>1177</v>
      </c>
      <c r="D118" s="9" t="s">
        <v>63</v>
      </c>
      <c r="H118" s="46"/>
      <c r="I118" s="46"/>
      <c r="J118" s="46"/>
    </row>
    <row r="119" spans="1:10">
      <c r="A119" t="s">
        <v>334</v>
      </c>
      <c r="B119" s="7">
        <v>175</v>
      </c>
      <c r="C119" s="8" t="s">
        <v>45</v>
      </c>
      <c r="D119" s="9" t="s">
        <v>335</v>
      </c>
      <c r="H119" s="46"/>
      <c r="J119" s="46"/>
    </row>
    <row r="120" spans="1:10">
      <c r="A120" t="s">
        <v>336</v>
      </c>
      <c r="B120" s="7">
        <v>142</v>
      </c>
      <c r="C120" s="8" t="s">
        <v>45</v>
      </c>
      <c r="D120" s="9" t="s">
        <v>337</v>
      </c>
      <c r="H120" s="46"/>
      <c r="I120" s="46"/>
      <c r="J120" s="46"/>
    </row>
    <row r="121" spans="1:10">
      <c r="A121" t="s">
        <v>173</v>
      </c>
      <c r="B121" s="7">
        <v>120</v>
      </c>
      <c r="C121" s="8" t="s">
        <v>45</v>
      </c>
      <c r="D121" s="9" t="s">
        <v>174</v>
      </c>
      <c r="H121" s="46"/>
      <c r="I121" s="46"/>
      <c r="J121" s="46"/>
    </row>
    <row r="122" spans="1:10">
      <c r="A122" t="s">
        <v>175</v>
      </c>
      <c r="B122" s="7">
        <v>100</v>
      </c>
      <c r="C122" s="8" t="s">
        <v>45</v>
      </c>
      <c r="D122" s="9" t="s">
        <v>176</v>
      </c>
      <c r="H122" s="46"/>
      <c r="J122" s="46"/>
    </row>
    <row r="123" spans="1:10">
      <c r="A123" t="s">
        <v>1096</v>
      </c>
      <c r="B123" s="7" t="s">
        <v>1097</v>
      </c>
      <c r="C123" s="8" t="s">
        <v>1177</v>
      </c>
      <c r="D123" s="9" t="s">
        <v>1098</v>
      </c>
      <c r="H123" s="46"/>
      <c r="I123" s="46"/>
      <c r="J123" s="46"/>
    </row>
    <row r="124" spans="1:10">
      <c r="A124" t="s">
        <v>338</v>
      </c>
      <c r="B124" s="7">
        <v>121</v>
      </c>
      <c r="C124" s="8" t="s">
        <v>45</v>
      </c>
      <c r="D124" s="9" t="s">
        <v>339</v>
      </c>
      <c r="H124" s="46"/>
      <c r="J124" s="46"/>
    </row>
    <row r="125" spans="1:10">
      <c r="A125" t="s">
        <v>340</v>
      </c>
      <c r="B125" s="7">
        <v>158</v>
      </c>
      <c r="C125" s="8" t="s">
        <v>45</v>
      </c>
      <c r="D125" s="9" t="s">
        <v>341</v>
      </c>
      <c r="H125" s="46"/>
      <c r="I125" s="46"/>
      <c r="J125" s="46"/>
    </row>
    <row r="126" spans="1:10">
      <c r="A126" t="s">
        <v>342</v>
      </c>
      <c r="B126" s="7">
        <v>101</v>
      </c>
      <c r="C126" s="8" t="s">
        <v>45</v>
      </c>
      <c r="D126" s="9" t="s">
        <v>343</v>
      </c>
      <c r="H126" s="46"/>
      <c r="I126" s="46"/>
      <c r="J126" s="46"/>
    </row>
    <row r="127" spans="1:10">
      <c r="A127" t="s">
        <v>344</v>
      </c>
      <c r="B127" s="7">
        <v>102</v>
      </c>
      <c r="C127" s="8" t="s">
        <v>45</v>
      </c>
      <c r="D127" s="9" t="s">
        <v>345</v>
      </c>
      <c r="H127" s="46"/>
      <c r="I127" s="46"/>
      <c r="J127" s="46"/>
    </row>
    <row r="128" spans="1:10">
      <c r="A128" t="s">
        <v>346</v>
      </c>
      <c r="B128" s="7">
        <v>103</v>
      </c>
      <c r="C128" s="8" t="s">
        <v>45</v>
      </c>
      <c r="D128" s="9" t="s">
        <v>347</v>
      </c>
      <c r="H128" s="46"/>
      <c r="J128" s="46"/>
    </row>
    <row r="129" spans="1:10">
      <c r="A129" t="s">
        <v>348</v>
      </c>
      <c r="B129" s="7">
        <v>143</v>
      </c>
      <c r="C129" s="8" t="s">
        <v>45</v>
      </c>
      <c r="D129" s="9" t="s">
        <v>349</v>
      </c>
      <c r="H129" s="46"/>
      <c r="I129" s="46"/>
      <c r="J129" s="46"/>
    </row>
    <row r="130" spans="1:10">
      <c r="A130" t="s">
        <v>134</v>
      </c>
      <c r="B130" s="7">
        <v>226</v>
      </c>
      <c r="C130" s="8" t="s">
        <v>45</v>
      </c>
      <c r="D130" s="9" t="s">
        <v>135</v>
      </c>
      <c r="H130" s="46"/>
      <c r="I130" s="1"/>
      <c r="J130" s="46"/>
    </row>
    <row r="131" spans="1:10">
      <c r="A131" t="s">
        <v>108</v>
      </c>
      <c r="B131" s="7">
        <v>104</v>
      </c>
      <c r="C131" s="8" t="s">
        <v>1177</v>
      </c>
      <c r="D131" s="9" t="s">
        <v>109</v>
      </c>
      <c r="H131" s="46"/>
      <c r="I131" s="46"/>
      <c r="J131" s="46"/>
    </row>
    <row r="132" spans="1:10">
      <c r="A132" t="s">
        <v>64</v>
      </c>
      <c r="B132" s="7">
        <v>200</v>
      </c>
      <c r="C132" s="8" t="s">
        <v>1177</v>
      </c>
      <c r="D132" s="9" t="s">
        <v>65</v>
      </c>
      <c r="H132" s="46"/>
      <c r="I132" s="46"/>
      <c r="J132" s="46"/>
    </row>
    <row r="133" spans="1:10">
      <c r="A133" t="s">
        <v>177</v>
      </c>
      <c r="B133" s="7">
        <v>227</v>
      </c>
      <c r="C133" s="8" t="s">
        <v>45</v>
      </c>
      <c r="D133" s="9" t="s">
        <v>178</v>
      </c>
      <c r="H133" s="46"/>
      <c r="I133" s="46"/>
      <c r="J133" s="46"/>
    </row>
    <row r="134" spans="1:10">
      <c r="A134" t="s">
        <v>136</v>
      </c>
      <c r="B134" s="7">
        <v>105</v>
      </c>
      <c r="C134" s="8" t="s">
        <v>1177</v>
      </c>
      <c r="D134" s="9" t="s">
        <v>137</v>
      </c>
      <c r="H134" s="46"/>
      <c r="J134" s="46"/>
    </row>
    <row r="135" spans="1:10">
      <c r="A135" t="s">
        <v>350</v>
      </c>
      <c r="B135" s="7">
        <v>228</v>
      </c>
      <c r="C135" s="8" t="s">
        <v>45</v>
      </c>
      <c r="D135" s="9" t="s">
        <v>351</v>
      </c>
      <c r="H135" s="46"/>
      <c r="I135" s="46"/>
      <c r="J135" s="46"/>
    </row>
    <row r="136" spans="1:10">
      <c r="A136" t="s">
        <v>352</v>
      </c>
      <c r="B136" s="7">
        <v>159</v>
      </c>
      <c r="C136" s="8" t="s">
        <v>45</v>
      </c>
      <c r="D136" s="9" t="s">
        <v>353</v>
      </c>
      <c r="H136" s="46"/>
      <c r="J136" s="46"/>
    </row>
    <row r="137" spans="1:10">
      <c r="A137" t="s">
        <v>354</v>
      </c>
      <c r="B137" s="7" t="s">
        <v>355</v>
      </c>
      <c r="C137" s="8" t="s">
        <v>45</v>
      </c>
      <c r="D137" s="9" t="s">
        <v>356</v>
      </c>
      <c r="H137" s="46"/>
      <c r="I137" s="46"/>
      <c r="J137" s="46"/>
    </row>
    <row r="138" spans="1:10">
      <c r="A138" t="s">
        <v>357</v>
      </c>
      <c r="B138" s="7">
        <v>145</v>
      </c>
      <c r="C138" s="8" t="s">
        <v>45</v>
      </c>
      <c r="D138" s="9" t="s">
        <v>358</v>
      </c>
      <c r="H138" s="46"/>
      <c r="I138" s="46"/>
      <c r="J138" s="46"/>
    </row>
    <row r="139" spans="1:10">
      <c r="A139" t="s">
        <v>359</v>
      </c>
      <c r="B139" s="7">
        <v>232</v>
      </c>
      <c r="C139" s="8" t="s">
        <v>45</v>
      </c>
      <c r="D139" s="9" t="s">
        <v>360</v>
      </c>
      <c r="H139" s="46"/>
      <c r="I139" s="46"/>
      <c r="J139" s="46"/>
    </row>
    <row r="140" spans="1:10">
      <c r="A140" t="s">
        <v>1107</v>
      </c>
      <c r="B140" s="7">
        <v>229</v>
      </c>
      <c r="C140" s="8" t="s">
        <v>45</v>
      </c>
      <c r="D140" s="9" t="s">
        <v>361</v>
      </c>
      <c r="H140" s="46"/>
      <c r="I140" s="46"/>
      <c r="J140" s="46"/>
    </row>
    <row r="141" spans="1:10">
      <c r="A141" s="49" t="s">
        <v>1106</v>
      </c>
      <c r="B141" s="7">
        <v>144</v>
      </c>
      <c r="C141" s="8" t="s">
        <v>45</v>
      </c>
      <c r="D141" s="9" t="s">
        <v>179</v>
      </c>
      <c r="H141" s="46"/>
      <c r="J141" s="46"/>
    </row>
    <row r="142" spans="1:10">
      <c r="A142" s="52"/>
      <c r="B142" s="53"/>
      <c r="C142" s="54"/>
      <c r="D142" s="55"/>
      <c r="E142" s="1"/>
      <c r="F142" s="1"/>
      <c r="H142" s="46"/>
      <c r="I142" s="46"/>
      <c r="J142" s="46"/>
    </row>
    <row r="143" spans="1:10">
      <c r="H143" s="46"/>
      <c r="I143" s="46"/>
      <c r="J143" s="46"/>
    </row>
    <row r="144" spans="1:10">
      <c r="H144" s="46"/>
      <c r="I144" s="46"/>
      <c r="J144" s="46"/>
    </row>
  </sheetData>
  <sortState xmlns:xlrd2="http://schemas.microsoft.com/office/spreadsheetml/2017/richdata2" ref="H4:J145">
    <sortCondition ref="I4:I145"/>
  </sortState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804"/>
  <sheetViews>
    <sheetView workbookViewId="0">
      <pane ySplit="1" topLeftCell="A2" activePane="bottomLeft" state="frozen"/>
      <selection activeCell="A36" sqref="A36"/>
      <selection pane="bottomLeft" activeCell="K2" sqref="K2"/>
    </sheetView>
  </sheetViews>
  <sheetFormatPr defaultRowHeight="13.2"/>
  <cols>
    <col min="1" max="2" width="10.5546875" customWidth="1"/>
    <col min="3" max="3" width="9.6640625" customWidth="1"/>
    <col min="4" max="4" width="12.6640625" customWidth="1"/>
    <col min="5" max="5" width="72.5546875" bestFit="1" customWidth="1"/>
    <col min="6" max="6" width="17.88671875" customWidth="1"/>
    <col min="7" max="7" width="7" customWidth="1"/>
    <col min="8" max="8" width="14.44140625" customWidth="1"/>
    <col min="9" max="9" width="14.5546875" customWidth="1"/>
    <col min="10" max="10" width="19.5546875" customWidth="1"/>
    <col min="12" max="12" width="10.44140625" bestFit="1" customWidth="1"/>
  </cols>
  <sheetData>
    <row r="1" spans="1:10" ht="14.4">
      <c r="A1" t="s">
        <v>392</v>
      </c>
      <c r="B1" s="61" t="s">
        <v>1183</v>
      </c>
      <c r="C1" s="62" t="s">
        <v>393</v>
      </c>
      <c r="D1" s="61" t="s">
        <v>394</v>
      </c>
      <c r="E1" s="61" t="s">
        <v>395</v>
      </c>
      <c r="F1" s="61" t="s">
        <v>377</v>
      </c>
      <c r="G1" s="63" t="s">
        <v>40</v>
      </c>
      <c r="H1" s="61" t="s">
        <v>366</v>
      </c>
      <c r="I1" s="61" t="s">
        <v>367</v>
      </c>
      <c r="J1" s="61" t="s">
        <v>368</v>
      </c>
    </row>
    <row r="2" spans="1:10" ht="14.4">
      <c r="A2" t="s">
        <v>1176</v>
      </c>
      <c r="B2" s="61" t="s">
        <v>797</v>
      </c>
      <c r="C2" s="62" t="s">
        <v>1184</v>
      </c>
      <c r="D2" s="61" t="s">
        <v>1174</v>
      </c>
      <c r="E2" s="61" t="s">
        <v>1185</v>
      </c>
      <c r="F2" s="64">
        <v>9.8366324982000002</v>
      </c>
      <c r="G2" s="66">
        <v>21.22</v>
      </c>
      <c r="H2" s="65">
        <v>7</v>
      </c>
      <c r="I2" s="65">
        <v>64</v>
      </c>
      <c r="J2" s="65">
        <v>95</v>
      </c>
    </row>
    <row r="3" spans="1:10" ht="14.4">
      <c r="B3" s="61" t="s">
        <v>798</v>
      </c>
      <c r="C3" s="62" t="s">
        <v>1184</v>
      </c>
      <c r="D3" s="61" t="s">
        <v>1174</v>
      </c>
      <c r="E3" s="61" t="s">
        <v>1186</v>
      </c>
      <c r="F3" s="64">
        <v>4.2746864696999998</v>
      </c>
      <c r="G3" s="66">
        <v>9.2899999999999991</v>
      </c>
      <c r="H3" s="65">
        <v>3</v>
      </c>
      <c r="I3" s="65">
        <v>28</v>
      </c>
      <c r="J3" s="65">
        <v>42</v>
      </c>
    </row>
    <row r="4" spans="1:10" ht="14.4">
      <c r="B4" s="61" t="s">
        <v>799</v>
      </c>
      <c r="C4" s="62" t="s">
        <v>1184</v>
      </c>
      <c r="D4" s="61" t="s">
        <v>1174</v>
      </c>
      <c r="E4" s="61" t="s">
        <v>1187</v>
      </c>
      <c r="F4" s="64">
        <v>1.8279949739000001</v>
      </c>
      <c r="G4" s="66">
        <v>2.96</v>
      </c>
      <c r="H4" s="65">
        <v>1</v>
      </c>
      <c r="I4" s="65">
        <v>9</v>
      </c>
      <c r="J4" s="65">
        <v>13</v>
      </c>
    </row>
    <row r="5" spans="1:10" ht="14.4">
      <c r="B5" s="61" t="s">
        <v>992</v>
      </c>
      <c r="C5" s="62" t="s">
        <v>1184</v>
      </c>
      <c r="D5" s="61" t="s">
        <v>396</v>
      </c>
      <c r="E5" s="61" t="s">
        <v>1188</v>
      </c>
      <c r="F5" s="64">
        <v>1.3771243083</v>
      </c>
      <c r="G5" s="66">
        <v>6.45</v>
      </c>
      <c r="H5" s="65">
        <v>2</v>
      </c>
      <c r="I5" s="65">
        <v>19</v>
      </c>
      <c r="J5" s="65">
        <v>29</v>
      </c>
    </row>
    <row r="6" spans="1:10" ht="14.4">
      <c r="B6" s="61" t="s">
        <v>993</v>
      </c>
      <c r="C6" s="62" t="s">
        <v>1184</v>
      </c>
      <c r="D6" s="61" t="s">
        <v>396</v>
      </c>
      <c r="E6" s="61" t="s">
        <v>1189</v>
      </c>
      <c r="F6" s="64">
        <v>0.30388789900000002</v>
      </c>
      <c r="G6" s="66">
        <v>1</v>
      </c>
      <c r="H6" s="65">
        <v>1</v>
      </c>
      <c r="I6" s="65">
        <v>3</v>
      </c>
      <c r="J6" s="65">
        <v>5</v>
      </c>
    </row>
    <row r="7" spans="1:10" ht="14.4">
      <c r="B7" s="61" t="s">
        <v>994</v>
      </c>
      <c r="C7" s="62" t="s">
        <v>1184</v>
      </c>
      <c r="D7" s="61" t="s">
        <v>396</v>
      </c>
      <c r="E7" s="61" t="s">
        <v>1190</v>
      </c>
      <c r="F7" s="64">
        <v>0.39276027470000002</v>
      </c>
      <c r="G7" s="66">
        <v>1</v>
      </c>
      <c r="H7" s="65">
        <v>1</v>
      </c>
      <c r="I7" s="65">
        <v>3</v>
      </c>
      <c r="J7" s="65">
        <v>5</v>
      </c>
    </row>
    <row r="8" spans="1:10" ht="14.4">
      <c r="B8" s="61" t="s">
        <v>1110</v>
      </c>
      <c r="C8" s="62" t="s">
        <v>1191</v>
      </c>
      <c r="D8" s="61" t="s">
        <v>1174</v>
      </c>
      <c r="E8" s="61" t="s">
        <v>1192</v>
      </c>
      <c r="F8" s="64">
        <v>68.582213197000002</v>
      </c>
      <c r="G8" s="66">
        <v>70.489999999999995</v>
      </c>
      <c r="H8" s="65">
        <v>23</v>
      </c>
      <c r="I8" s="65">
        <v>211</v>
      </c>
      <c r="J8" s="65">
        <v>317</v>
      </c>
    </row>
    <row r="9" spans="1:10" ht="14.4">
      <c r="B9" s="61" t="s">
        <v>1111</v>
      </c>
      <c r="C9" s="62" t="s">
        <v>1191</v>
      </c>
      <c r="D9" s="61" t="s">
        <v>1174</v>
      </c>
      <c r="E9" s="61" t="s">
        <v>1193</v>
      </c>
      <c r="F9" s="64">
        <v>43.584404270999997</v>
      </c>
      <c r="G9" s="66">
        <v>40.11</v>
      </c>
      <c r="H9" s="65">
        <v>13</v>
      </c>
      <c r="I9" s="65">
        <v>120</v>
      </c>
      <c r="J9" s="65">
        <v>180</v>
      </c>
    </row>
    <row r="10" spans="1:10" ht="14.4">
      <c r="B10" s="61" t="s">
        <v>1112</v>
      </c>
      <c r="C10" s="62" t="s">
        <v>1191</v>
      </c>
      <c r="D10" s="61" t="s">
        <v>1174</v>
      </c>
      <c r="E10" s="61" t="s">
        <v>1194</v>
      </c>
      <c r="F10" s="64">
        <v>30.652557752</v>
      </c>
      <c r="G10" s="66">
        <v>34.270000000000003</v>
      </c>
      <c r="H10" s="65">
        <v>11</v>
      </c>
      <c r="I10" s="65">
        <v>103</v>
      </c>
      <c r="J10" s="65">
        <v>154</v>
      </c>
    </row>
    <row r="11" spans="1:10" ht="14.4">
      <c r="B11" s="61" t="s">
        <v>1113</v>
      </c>
      <c r="C11" s="62" t="s">
        <v>1191</v>
      </c>
      <c r="D11" s="61" t="s">
        <v>1174</v>
      </c>
      <c r="E11" s="61" t="s">
        <v>1195</v>
      </c>
      <c r="F11" s="64">
        <v>19.443020599</v>
      </c>
      <c r="G11" s="66">
        <v>20.75</v>
      </c>
      <c r="H11" s="65">
        <v>7</v>
      </c>
      <c r="I11" s="65">
        <v>62</v>
      </c>
      <c r="J11" s="65">
        <v>93</v>
      </c>
    </row>
    <row r="12" spans="1:10" ht="14.4">
      <c r="B12" s="61" t="s">
        <v>1114</v>
      </c>
      <c r="C12" s="62" t="s">
        <v>1191</v>
      </c>
      <c r="D12" s="61" t="s">
        <v>1174</v>
      </c>
      <c r="E12" s="61" t="s">
        <v>1196</v>
      </c>
      <c r="F12" s="64">
        <v>13.955902391</v>
      </c>
      <c r="G12" s="66">
        <v>13.81</v>
      </c>
      <c r="H12" s="65">
        <v>5</v>
      </c>
      <c r="I12" s="65">
        <v>41</v>
      </c>
      <c r="J12" s="65">
        <v>62</v>
      </c>
    </row>
    <row r="13" spans="1:10" ht="14.4">
      <c r="B13" s="61" t="s">
        <v>1115</v>
      </c>
      <c r="C13" s="62" t="s">
        <v>1191</v>
      </c>
      <c r="D13" s="61" t="s">
        <v>1174</v>
      </c>
      <c r="E13" s="61" t="s">
        <v>1197</v>
      </c>
      <c r="F13" s="64">
        <v>24.119627434000002</v>
      </c>
      <c r="G13" s="66">
        <v>31.94</v>
      </c>
      <c r="H13" s="65">
        <v>11</v>
      </c>
      <c r="I13" s="65">
        <v>96</v>
      </c>
      <c r="J13" s="65">
        <v>144</v>
      </c>
    </row>
    <row r="14" spans="1:10" ht="14.4">
      <c r="B14" s="61" t="s">
        <v>1116</v>
      </c>
      <c r="C14" s="62" t="s">
        <v>1191</v>
      </c>
      <c r="D14" s="61" t="s">
        <v>1174</v>
      </c>
      <c r="E14" s="61" t="s">
        <v>1198</v>
      </c>
      <c r="F14" s="64">
        <v>14.472220697999999</v>
      </c>
      <c r="G14" s="66">
        <v>18.809999999999999</v>
      </c>
      <c r="H14" s="65">
        <v>6</v>
      </c>
      <c r="I14" s="65">
        <v>56</v>
      </c>
      <c r="J14" s="65">
        <v>85</v>
      </c>
    </row>
    <row r="15" spans="1:10" ht="14.4">
      <c r="B15" s="61" t="s">
        <v>1117</v>
      </c>
      <c r="C15" s="62" t="s">
        <v>1191</v>
      </c>
      <c r="D15" s="61" t="s">
        <v>1174</v>
      </c>
      <c r="E15" s="61" t="s">
        <v>1199</v>
      </c>
      <c r="F15" s="64">
        <v>9.0784165951000002</v>
      </c>
      <c r="G15" s="66">
        <v>12.66</v>
      </c>
      <c r="H15" s="65">
        <v>4</v>
      </c>
      <c r="I15" s="65">
        <v>38</v>
      </c>
      <c r="J15" s="65">
        <v>57</v>
      </c>
    </row>
    <row r="16" spans="1:10" ht="14.4">
      <c r="B16" s="61" t="s">
        <v>1118</v>
      </c>
      <c r="C16" s="62" t="s">
        <v>1191</v>
      </c>
      <c r="D16" s="61" t="s">
        <v>1174</v>
      </c>
      <c r="E16" s="61" t="s">
        <v>1175</v>
      </c>
      <c r="F16" s="64">
        <v>38.868233949999997</v>
      </c>
      <c r="G16" s="66">
        <v>28.09</v>
      </c>
      <c r="H16" s="65">
        <v>9</v>
      </c>
      <c r="I16" s="65">
        <v>84</v>
      </c>
      <c r="J16" s="65">
        <v>126</v>
      </c>
    </row>
    <row r="17" spans="2:10" ht="14.4">
      <c r="B17" s="61" t="s">
        <v>1119</v>
      </c>
      <c r="C17" s="62" t="s">
        <v>1200</v>
      </c>
      <c r="D17" s="61" t="s">
        <v>1174</v>
      </c>
      <c r="E17" s="61" t="s">
        <v>1201</v>
      </c>
      <c r="F17" s="64">
        <v>3.5462122931</v>
      </c>
      <c r="G17" s="66">
        <v>5.03</v>
      </c>
      <c r="H17" s="65">
        <v>2</v>
      </c>
      <c r="I17" s="65">
        <v>15</v>
      </c>
      <c r="J17" s="65">
        <v>23</v>
      </c>
    </row>
    <row r="18" spans="2:10" ht="14.4">
      <c r="B18" s="61" t="s">
        <v>397</v>
      </c>
      <c r="C18" s="62" t="s">
        <v>1200</v>
      </c>
      <c r="D18" s="61" t="s">
        <v>1174</v>
      </c>
      <c r="E18" s="61" t="s">
        <v>1202</v>
      </c>
      <c r="F18" s="64">
        <v>14.850687401</v>
      </c>
      <c r="G18" s="66">
        <v>20.21</v>
      </c>
      <c r="H18" s="65">
        <v>7</v>
      </c>
      <c r="I18" s="65">
        <v>61</v>
      </c>
      <c r="J18" s="65">
        <v>91</v>
      </c>
    </row>
    <row r="19" spans="2:10" ht="14.4">
      <c r="B19" s="61" t="s">
        <v>398</v>
      </c>
      <c r="C19" s="62" t="s">
        <v>1200</v>
      </c>
      <c r="D19" s="61" t="s">
        <v>1174</v>
      </c>
      <c r="E19" s="61" t="s">
        <v>1203</v>
      </c>
      <c r="F19" s="64">
        <v>7.3223586413000001</v>
      </c>
      <c r="G19" s="66">
        <v>9.2200000000000006</v>
      </c>
      <c r="H19" s="65">
        <v>3</v>
      </c>
      <c r="I19" s="65">
        <v>28</v>
      </c>
      <c r="J19" s="65">
        <v>41</v>
      </c>
    </row>
    <row r="20" spans="2:10" ht="14.4">
      <c r="B20" s="61" t="s">
        <v>399</v>
      </c>
      <c r="C20" s="62" t="s">
        <v>1200</v>
      </c>
      <c r="D20" s="61" t="s">
        <v>1174</v>
      </c>
      <c r="E20" s="61" t="s">
        <v>1204</v>
      </c>
      <c r="F20" s="64">
        <v>4.756320712</v>
      </c>
      <c r="G20" s="66">
        <v>5.59</v>
      </c>
      <c r="H20" s="65">
        <v>2</v>
      </c>
      <c r="I20" s="65">
        <v>17</v>
      </c>
      <c r="J20" s="65">
        <v>25</v>
      </c>
    </row>
    <row r="21" spans="2:10" ht="14.4">
      <c r="B21" s="61" t="s">
        <v>400</v>
      </c>
      <c r="C21" s="62" t="s">
        <v>1200</v>
      </c>
      <c r="D21" s="61" t="s">
        <v>1174</v>
      </c>
      <c r="E21" s="61" t="s">
        <v>1205</v>
      </c>
      <c r="F21" s="64">
        <v>13.724449208999999</v>
      </c>
      <c r="G21" s="66">
        <v>20.93</v>
      </c>
      <c r="H21" s="65">
        <v>7</v>
      </c>
      <c r="I21" s="65">
        <v>63</v>
      </c>
      <c r="J21" s="65">
        <v>94</v>
      </c>
    </row>
    <row r="22" spans="2:10" ht="14.4">
      <c r="B22" s="61" t="s">
        <v>401</v>
      </c>
      <c r="C22" s="62" t="s">
        <v>1200</v>
      </c>
      <c r="D22" s="61" t="s">
        <v>1174</v>
      </c>
      <c r="E22" s="61" t="s">
        <v>1206</v>
      </c>
      <c r="F22" s="64">
        <v>6.5302289098999999</v>
      </c>
      <c r="G22" s="66">
        <v>8.51</v>
      </c>
      <c r="H22" s="65">
        <v>3</v>
      </c>
      <c r="I22" s="65">
        <v>26</v>
      </c>
      <c r="J22" s="65">
        <v>38</v>
      </c>
    </row>
    <row r="23" spans="2:10" ht="14.4">
      <c r="B23" s="61" t="s">
        <v>995</v>
      </c>
      <c r="C23" s="62" t="s">
        <v>1200</v>
      </c>
      <c r="D23" s="61" t="s">
        <v>1174</v>
      </c>
      <c r="E23" s="61" t="s">
        <v>1207</v>
      </c>
      <c r="F23" s="64">
        <v>3.2207800719000002</v>
      </c>
      <c r="G23" s="66">
        <v>3.3</v>
      </c>
      <c r="H23" s="65">
        <v>1</v>
      </c>
      <c r="I23" s="65">
        <v>10</v>
      </c>
      <c r="J23" s="65">
        <v>15</v>
      </c>
    </row>
    <row r="24" spans="2:10" ht="14.4">
      <c r="B24" s="61" t="s">
        <v>402</v>
      </c>
      <c r="C24" s="62" t="s">
        <v>1200</v>
      </c>
      <c r="D24" s="61" t="s">
        <v>1174</v>
      </c>
      <c r="E24" s="61" t="s">
        <v>1208</v>
      </c>
      <c r="F24" s="64">
        <v>7.9930503539000002</v>
      </c>
      <c r="G24" s="66">
        <v>12.28</v>
      </c>
      <c r="H24" s="65">
        <v>4</v>
      </c>
      <c r="I24" s="65">
        <v>37</v>
      </c>
      <c r="J24" s="65">
        <v>55</v>
      </c>
    </row>
    <row r="25" spans="2:10" ht="14.4">
      <c r="B25" s="61" t="s">
        <v>403</v>
      </c>
      <c r="C25" s="62" t="s">
        <v>1200</v>
      </c>
      <c r="D25" s="61" t="s">
        <v>1174</v>
      </c>
      <c r="E25" s="61" t="s">
        <v>1209</v>
      </c>
      <c r="F25" s="64">
        <v>5.0410258448</v>
      </c>
      <c r="G25" s="66">
        <v>6.56</v>
      </c>
      <c r="H25" s="65">
        <v>2</v>
      </c>
      <c r="I25" s="65">
        <v>20</v>
      </c>
      <c r="J25" s="65">
        <v>30</v>
      </c>
    </row>
    <row r="26" spans="2:10" ht="14.4">
      <c r="B26" s="61" t="s">
        <v>996</v>
      </c>
      <c r="C26" s="62" t="s">
        <v>1200</v>
      </c>
      <c r="D26" s="61" t="s">
        <v>1174</v>
      </c>
      <c r="E26" s="61" t="s">
        <v>1210</v>
      </c>
      <c r="F26" s="64">
        <v>3.5078876997999999</v>
      </c>
      <c r="G26" s="66">
        <v>3.46</v>
      </c>
      <c r="H26" s="65">
        <v>1</v>
      </c>
      <c r="I26" s="65">
        <v>10</v>
      </c>
      <c r="J26" s="65">
        <v>16</v>
      </c>
    </row>
    <row r="27" spans="2:10" ht="14.4">
      <c r="B27" s="61" t="s">
        <v>404</v>
      </c>
      <c r="C27" s="62" t="s">
        <v>1200</v>
      </c>
      <c r="D27" s="61" t="s">
        <v>1174</v>
      </c>
      <c r="E27" s="61" t="s">
        <v>1211</v>
      </c>
      <c r="F27" s="64">
        <v>0.53226678790000004</v>
      </c>
      <c r="G27" s="66">
        <v>1.03</v>
      </c>
      <c r="H27" s="65">
        <v>1</v>
      </c>
      <c r="I27" s="65">
        <v>3</v>
      </c>
      <c r="J27" s="65">
        <v>5</v>
      </c>
    </row>
    <row r="28" spans="2:10" ht="14.4">
      <c r="B28" s="61" t="s">
        <v>405</v>
      </c>
      <c r="C28" s="62" t="s">
        <v>1200</v>
      </c>
      <c r="D28" s="61" t="s">
        <v>1174</v>
      </c>
      <c r="E28" s="61" t="s">
        <v>1212</v>
      </c>
      <c r="F28" s="64">
        <v>8.0238754834999995</v>
      </c>
      <c r="G28" s="66">
        <v>16.71</v>
      </c>
      <c r="H28" s="65">
        <v>6</v>
      </c>
      <c r="I28" s="65">
        <v>50</v>
      </c>
      <c r="J28" s="65">
        <v>75</v>
      </c>
    </row>
    <row r="29" spans="2:10" ht="14.4">
      <c r="B29" s="61" t="s">
        <v>406</v>
      </c>
      <c r="C29" s="62" t="s">
        <v>1200</v>
      </c>
      <c r="D29" s="61" t="s">
        <v>1174</v>
      </c>
      <c r="E29" s="61" t="s">
        <v>1213</v>
      </c>
      <c r="F29" s="64">
        <v>3.3292627153000001</v>
      </c>
      <c r="G29" s="66">
        <v>5.13</v>
      </c>
      <c r="H29" s="65">
        <v>2</v>
      </c>
      <c r="I29" s="65">
        <v>15</v>
      </c>
      <c r="J29" s="65">
        <v>23</v>
      </c>
    </row>
    <row r="30" spans="2:10" ht="14.4">
      <c r="B30" s="61" t="s">
        <v>912</v>
      </c>
      <c r="C30" s="62" t="s">
        <v>1200</v>
      </c>
      <c r="D30" s="61" t="s">
        <v>1174</v>
      </c>
      <c r="E30" s="61" t="s">
        <v>1214</v>
      </c>
      <c r="F30" s="64">
        <v>1.2035671717</v>
      </c>
      <c r="G30" s="66">
        <v>1.43</v>
      </c>
      <c r="H30" s="65">
        <v>1</v>
      </c>
      <c r="I30" s="65">
        <v>4</v>
      </c>
      <c r="J30" s="65">
        <v>6</v>
      </c>
    </row>
    <row r="31" spans="2:10" ht="14.4">
      <c r="B31" s="61" t="s">
        <v>407</v>
      </c>
      <c r="C31" s="62" t="s">
        <v>1200</v>
      </c>
      <c r="D31" s="61" t="s">
        <v>1174</v>
      </c>
      <c r="E31" s="61" t="s">
        <v>1215</v>
      </c>
      <c r="F31" s="64">
        <v>4.2170338970000003</v>
      </c>
      <c r="G31" s="66">
        <v>8.9</v>
      </c>
      <c r="H31" s="65">
        <v>3</v>
      </c>
      <c r="I31" s="65">
        <v>27</v>
      </c>
      <c r="J31" s="65">
        <v>40</v>
      </c>
    </row>
    <row r="32" spans="2:10" ht="14.4">
      <c r="B32" s="61" t="s">
        <v>408</v>
      </c>
      <c r="C32" s="62" t="s">
        <v>1200</v>
      </c>
      <c r="D32" s="61" t="s">
        <v>1174</v>
      </c>
      <c r="E32" s="61" t="s">
        <v>1216</v>
      </c>
      <c r="F32" s="64">
        <v>1.2293148155</v>
      </c>
      <c r="G32" s="66">
        <v>1.52</v>
      </c>
      <c r="H32" s="65">
        <v>1</v>
      </c>
      <c r="I32" s="65">
        <v>5</v>
      </c>
      <c r="J32" s="65">
        <v>7</v>
      </c>
    </row>
    <row r="33" spans="2:10" ht="14.4">
      <c r="B33" s="61" t="s">
        <v>409</v>
      </c>
      <c r="C33" s="62" t="s">
        <v>1200</v>
      </c>
      <c r="D33" s="61" t="s">
        <v>1174</v>
      </c>
      <c r="E33" s="61" t="s">
        <v>1217</v>
      </c>
      <c r="F33" s="64">
        <v>0.2385078232</v>
      </c>
      <c r="G33" s="66">
        <v>1</v>
      </c>
      <c r="H33" s="65">
        <v>1</v>
      </c>
      <c r="I33" s="65">
        <v>3</v>
      </c>
      <c r="J33" s="65">
        <v>5</v>
      </c>
    </row>
    <row r="34" spans="2:10" ht="14.4">
      <c r="B34" s="61" t="s">
        <v>1120</v>
      </c>
      <c r="C34" s="62" t="s">
        <v>1200</v>
      </c>
      <c r="D34" s="61" t="s">
        <v>1174</v>
      </c>
      <c r="E34" s="61" t="s">
        <v>1218</v>
      </c>
      <c r="F34" s="64">
        <v>3.0535085452000001</v>
      </c>
      <c r="G34" s="66">
        <v>6.4</v>
      </c>
      <c r="H34" s="65">
        <v>2</v>
      </c>
      <c r="I34" s="65">
        <v>19</v>
      </c>
      <c r="J34" s="65">
        <v>29</v>
      </c>
    </row>
    <row r="35" spans="2:10" ht="14.4">
      <c r="B35" s="61" t="s">
        <v>1121</v>
      </c>
      <c r="C35" s="62" t="s">
        <v>1200</v>
      </c>
      <c r="D35" s="61" t="s">
        <v>1174</v>
      </c>
      <c r="E35" s="61" t="s">
        <v>1219</v>
      </c>
      <c r="F35" s="64">
        <v>1.7964501024999999</v>
      </c>
      <c r="G35" s="66">
        <v>3.49</v>
      </c>
      <c r="H35" s="65">
        <v>1</v>
      </c>
      <c r="I35" s="65">
        <v>10</v>
      </c>
      <c r="J35" s="65">
        <v>16</v>
      </c>
    </row>
    <row r="36" spans="2:10" ht="14.4">
      <c r="B36" s="61" t="s">
        <v>800</v>
      </c>
      <c r="C36" s="62" t="s">
        <v>1200</v>
      </c>
      <c r="D36" s="61" t="s">
        <v>1174</v>
      </c>
      <c r="E36" s="61" t="s">
        <v>1220</v>
      </c>
      <c r="F36" s="64">
        <v>11.469701948000001</v>
      </c>
      <c r="G36" s="66">
        <v>15.92</v>
      </c>
      <c r="H36" s="65">
        <v>5</v>
      </c>
      <c r="I36" s="65">
        <v>48</v>
      </c>
      <c r="J36" s="65">
        <v>72</v>
      </c>
    </row>
    <row r="37" spans="2:10" ht="14.4">
      <c r="B37" s="61" t="s">
        <v>801</v>
      </c>
      <c r="C37" s="62" t="s">
        <v>1200</v>
      </c>
      <c r="D37" s="61" t="s">
        <v>1174</v>
      </c>
      <c r="E37" s="61" t="s">
        <v>1221</v>
      </c>
      <c r="F37" s="64">
        <v>6.9581337763000004</v>
      </c>
      <c r="G37" s="66">
        <v>8.9600000000000009</v>
      </c>
      <c r="H37" s="65">
        <v>3</v>
      </c>
      <c r="I37" s="65">
        <v>27</v>
      </c>
      <c r="J37" s="65">
        <v>40</v>
      </c>
    </row>
    <row r="38" spans="2:10" ht="14.4">
      <c r="B38" s="61" t="s">
        <v>1122</v>
      </c>
      <c r="C38" s="62" t="s">
        <v>1200</v>
      </c>
      <c r="D38" s="61" t="s">
        <v>1174</v>
      </c>
      <c r="E38" s="61" t="s">
        <v>1222</v>
      </c>
      <c r="F38" s="64">
        <v>3.9084935839999999</v>
      </c>
      <c r="G38" s="66">
        <v>3.22</v>
      </c>
      <c r="H38" s="65">
        <v>1</v>
      </c>
      <c r="I38" s="65">
        <v>10</v>
      </c>
      <c r="J38" s="65">
        <v>14</v>
      </c>
    </row>
    <row r="39" spans="2:10" ht="14.4">
      <c r="B39" s="61" t="s">
        <v>410</v>
      </c>
      <c r="C39" s="62" t="s">
        <v>1200</v>
      </c>
      <c r="D39" s="61" t="s">
        <v>396</v>
      </c>
      <c r="E39" s="61" t="s">
        <v>1223</v>
      </c>
      <c r="F39" s="64">
        <v>0.40912580949999999</v>
      </c>
      <c r="G39" s="66">
        <v>1.03</v>
      </c>
      <c r="H39" s="65">
        <v>1</v>
      </c>
      <c r="I39" s="65">
        <v>3</v>
      </c>
      <c r="J39" s="65">
        <v>5</v>
      </c>
    </row>
    <row r="40" spans="2:10" ht="14.4">
      <c r="B40" s="61" t="s">
        <v>997</v>
      </c>
      <c r="C40" s="62" t="s">
        <v>1200</v>
      </c>
      <c r="D40" s="61" t="s">
        <v>396</v>
      </c>
      <c r="E40" s="61" t="s">
        <v>1224</v>
      </c>
      <c r="F40" s="64">
        <v>2.8751502534000002</v>
      </c>
      <c r="G40" s="66">
        <v>10.02</v>
      </c>
      <c r="H40" s="65">
        <v>3</v>
      </c>
      <c r="I40" s="65">
        <v>30</v>
      </c>
      <c r="J40" s="65">
        <v>45</v>
      </c>
    </row>
    <row r="41" spans="2:10" ht="14.4">
      <c r="B41" s="61" t="s">
        <v>998</v>
      </c>
      <c r="C41" s="62" t="s">
        <v>1200</v>
      </c>
      <c r="D41" s="61" t="s">
        <v>396</v>
      </c>
      <c r="E41" s="61" t="s">
        <v>1225</v>
      </c>
      <c r="F41" s="64">
        <v>1.4001062238999999</v>
      </c>
      <c r="G41" s="66">
        <v>4.96</v>
      </c>
      <c r="H41" s="65">
        <v>2</v>
      </c>
      <c r="I41" s="65">
        <v>15</v>
      </c>
      <c r="J41" s="65">
        <v>22</v>
      </c>
    </row>
    <row r="42" spans="2:10" ht="14.4">
      <c r="B42" s="61" t="s">
        <v>411</v>
      </c>
      <c r="C42" s="62" t="s">
        <v>1200</v>
      </c>
      <c r="D42" s="61" t="s">
        <v>396</v>
      </c>
      <c r="E42" s="61" t="s">
        <v>1226</v>
      </c>
      <c r="F42" s="64">
        <v>2.5587053122999999</v>
      </c>
      <c r="G42" s="66">
        <v>8.6300000000000008</v>
      </c>
      <c r="H42" s="65">
        <v>3</v>
      </c>
      <c r="I42" s="65">
        <v>26</v>
      </c>
      <c r="J42" s="65">
        <v>39</v>
      </c>
    </row>
    <row r="43" spans="2:10" ht="14.4">
      <c r="B43" s="61" t="s">
        <v>412</v>
      </c>
      <c r="C43" s="62" t="s">
        <v>1200</v>
      </c>
      <c r="D43" s="61" t="s">
        <v>396</v>
      </c>
      <c r="E43" s="61" t="s">
        <v>1227</v>
      </c>
      <c r="F43" s="64">
        <v>1.0129496646</v>
      </c>
      <c r="G43" s="66">
        <v>3.45</v>
      </c>
      <c r="H43" s="65">
        <v>1</v>
      </c>
      <c r="I43" s="65">
        <v>10</v>
      </c>
      <c r="J43" s="65">
        <v>16</v>
      </c>
    </row>
    <row r="44" spans="2:10" ht="14.4">
      <c r="B44" s="61" t="s">
        <v>1123</v>
      </c>
      <c r="C44" s="62" t="s">
        <v>1200</v>
      </c>
      <c r="D44" s="61" t="s">
        <v>396</v>
      </c>
      <c r="E44" s="61" t="s">
        <v>1228</v>
      </c>
      <c r="F44" s="64">
        <v>0.80244183430000005</v>
      </c>
      <c r="G44" s="66">
        <v>1.45</v>
      </c>
      <c r="H44" s="65">
        <v>1</v>
      </c>
      <c r="I44" s="65">
        <v>4</v>
      </c>
      <c r="J44" s="65">
        <v>7</v>
      </c>
    </row>
    <row r="45" spans="2:10" ht="14.4">
      <c r="B45" s="61" t="s">
        <v>413</v>
      </c>
      <c r="C45" s="62" t="s">
        <v>1200</v>
      </c>
      <c r="D45" s="61" t="s">
        <v>396</v>
      </c>
      <c r="E45" s="61" t="s">
        <v>1229</v>
      </c>
      <c r="F45" s="64">
        <v>3.3966403615999998</v>
      </c>
      <c r="G45" s="66">
        <v>9.15</v>
      </c>
      <c r="H45" s="65">
        <v>3</v>
      </c>
      <c r="I45" s="65">
        <v>27</v>
      </c>
      <c r="J45" s="65">
        <v>41</v>
      </c>
    </row>
    <row r="46" spans="2:10" ht="14.4">
      <c r="B46" s="61" t="s">
        <v>414</v>
      </c>
      <c r="C46" s="62" t="s">
        <v>1200</v>
      </c>
      <c r="D46" s="61" t="s">
        <v>396</v>
      </c>
      <c r="E46" s="61" t="s">
        <v>1230</v>
      </c>
      <c r="F46" s="64">
        <v>1.2853448244000001</v>
      </c>
      <c r="G46" s="66">
        <v>3.34</v>
      </c>
      <c r="H46" s="65">
        <v>1</v>
      </c>
      <c r="I46" s="65">
        <v>10</v>
      </c>
      <c r="J46" s="65">
        <v>15</v>
      </c>
    </row>
    <row r="47" spans="2:10" ht="14.4">
      <c r="B47" s="61" t="s">
        <v>415</v>
      </c>
      <c r="C47" s="62" t="s">
        <v>1200</v>
      </c>
      <c r="D47" s="61" t="s">
        <v>396</v>
      </c>
      <c r="E47" s="61" t="s">
        <v>1231</v>
      </c>
      <c r="F47" s="64">
        <v>3.5939700451999999</v>
      </c>
      <c r="G47" s="66">
        <v>10.84</v>
      </c>
      <c r="H47" s="65">
        <v>4</v>
      </c>
      <c r="I47" s="65">
        <v>33</v>
      </c>
      <c r="J47" s="65">
        <v>49</v>
      </c>
    </row>
    <row r="48" spans="2:10" ht="14.4">
      <c r="B48" s="61" t="s">
        <v>416</v>
      </c>
      <c r="C48" s="62" t="s">
        <v>1200</v>
      </c>
      <c r="D48" s="61" t="s">
        <v>396</v>
      </c>
      <c r="E48" s="61" t="s">
        <v>1232</v>
      </c>
      <c r="F48" s="64">
        <v>2.0541119658000002</v>
      </c>
      <c r="G48" s="66">
        <v>3.26</v>
      </c>
      <c r="H48" s="65">
        <v>1</v>
      </c>
      <c r="I48" s="65">
        <v>10</v>
      </c>
      <c r="J48" s="65">
        <v>15</v>
      </c>
    </row>
    <row r="49" spans="2:10" ht="14.4">
      <c r="B49" s="61" t="s">
        <v>417</v>
      </c>
      <c r="C49" s="62" t="s">
        <v>1200</v>
      </c>
      <c r="D49" s="61" t="s">
        <v>396</v>
      </c>
      <c r="E49" s="61" t="s">
        <v>1233</v>
      </c>
      <c r="F49" s="64">
        <v>0.33854022430000003</v>
      </c>
      <c r="G49" s="66">
        <v>1.1499999999999999</v>
      </c>
      <c r="H49" s="65">
        <v>1</v>
      </c>
      <c r="I49" s="65">
        <v>3</v>
      </c>
      <c r="J49" s="65">
        <v>5</v>
      </c>
    </row>
    <row r="50" spans="2:10" ht="14.4">
      <c r="B50" s="61" t="s">
        <v>418</v>
      </c>
      <c r="C50" s="62" t="s">
        <v>1200</v>
      </c>
      <c r="D50" s="61" t="s">
        <v>396</v>
      </c>
      <c r="E50" s="61" t="s">
        <v>1234</v>
      </c>
      <c r="F50" s="64">
        <v>1.4212105017000001</v>
      </c>
      <c r="G50" s="66">
        <v>3.58</v>
      </c>
      <c r="H50" s="65">
        <v>1</v>
      </c>
      <c r="I50" s="65">
        <v>11</v>
      </c>
      <c r="J50" s="65">
        <v>16</v>
      </c>
    </row>
    <row r="51" spans="2:10" ht="14.4">
      <c r="B51" s="61" t="s">
        <v>419</v>
      </c>
      <c r="C51" s="62" t="s">
        <v>1200</v>
      </c>
      <c r="D51" s="61" t="s">
        <v>396</v>
      </c>
      <c r="E51" s="61" t="s">
        <v>1235</v>
      </c>
      <c r="F51" s="64">
        <v>0.58471558069999996</v>
      </c>
      <c r="G51" s="66">
        <v>1.08</v>
      </c>
      <c r="H51" s="65">
        <v>1</v>
      </c>
      <c r="I51" s="65">
        <v>3</v>
      </c>
      <c r="J51" s="65">
        <v>5</v>
      </c>
    </row>
    <row r="52" spans="2:10" ht="14.4">
      <c r="B52" s="61" t="s">
        <v>420</v>
      </c>
      <c r="C52" s="62" t="s">
        <v>1200</v>
      </c>
      <c r="D52" s="61" t="s">
        <v>396</v>
      </c>
      <c r="E52" s="61" t="s">
        <v>1236</v>
      </c>
      <c r="F52" s="64">
        <v>1.5503957782</v>
      </c>
      <c r="G52" s="66">
        <v>4.6500000000000004</v>
      </c>
      <c r="H52" s="65">
        <v>2</v>
      </c>
      <c r="I52" s="65">
        <v>14</v>
      </c>
      <c r="J52" s="65">
        <v>21</v>
      </c>
    </row>
    <row r="53" spans="2:10" ht="14.4">
      <c r="B53" s="61" t="s">
        <v>421</v>
      </c>
      <c r="C53" s="62" t="s">
        <v>1200</v>
      </c>
      <c r="D53" s="61" t="s">
        <v>396</v>
      </c>
      <c r="E53" s="61" t="s">
        <v>1237</v>
      </c>
      <c r="F53" s="64">
        <v>0.55178815260000003</v>
      </c>
      <c r="G53" s="66">
        <v>1.73</v>
      </c>
      <c r="H53" s="65">
        <v>1</v>
      </c>
      <c r="I53" s="65">
        <v>5</v>
      </c>
      <c r="J53" s="65">
        <v>8</v>
      </c>
    </row>
    <row r="54" spans="2:10" ht="14.4">
      <c r="B54" s="61" t="s">
        <v>422</v>
      </c>
      <c r="C54" s="62" t="s">
        <v>1200</v>
      </c>
      <c r="D54" s="61" t="s">
        <v>396</v>
      </c>
      <c r="E54" s="61" t="s">
        <v>1238</v>
      </c>
      <c r="F54" s="64">
        <v>4.5624215498999998</v>
      </c>
      <c r="G54" s="66">
        <v>12.76</v>
      </c>
      <c r="H54" s="65">
        <v>4</v>
      </c>
      <c r="I54" s="65">
        <v>38</v>
      </c>
      <c r="J54" s="65">
        <v>57</v>
      </c>
    </row>
    <row r="55" spans="2:10" ht="14.4">
      <c r="B55" s="61" t="s">
        <v>423</v>
      </c>
      <c r="C55" s="62" t="s">
        <v>1200</v>
      </c>
      <c r="D55" s="61" t="s">
        <v>396</v>
      </c>
      <c r="E55" s="61" t="s">
        <v>1239</v>
      </c>
      <c r="F55" s="64">
        <v>2.2906426502000001</v>
      </c>
      <c r="G55" s="66">
        <v>6.3</v>
      </c>
      <c r="H55" s="65">
        <v>2</v>
      </c>
      <c r="I55" s="65">
        <v>19</v>
      </c>
      <c r="J55" s="65">
        <v>28</v>
      </c>
    </row>
    <row r="56" spans="2:10" ht="14.4">
      <c r="B56" s="61" t="s">
        <v>424</v>
      </c>
      <c r="C56" s="62" t="s">
        <v>1200</v>
      </c>
      <c r="D56" s="61" t="s">
        <v>396</v>
      </c>
      <c r="E56" s="61" t="s">
        <v>1240</v>
      </c>
      <c r="F56" s="64">
        <v>1.2579852984</v>
      </c>
      <c r="G56" s="66">
        <v>3.52</v>
      </c>
      <c r="H56" s="65">
        <v>1</v>
      </c>
      <c r="I56" s="65">
        <v>11</v>
      </c>
      <c r="J56" s="65">
        <v>16</v>
      </c>
    </row>
    <row r="57" spans="2:10" ht="14.4">
      <c r="B57" s="61" t="s">
        <v>425</v>
      </c>
      <c r="C57" s="62" t="s">
        <v>1200</v>
      </c>
      <c r="D57" s="61" t="s">
        <v>396</v>
      </c>
      <c r="E57" s="61" t="s">
        <v>1241</v>
      </c>
      <c r="F57" s="64">
        <v>0.80023751850000002</v>
      </c>
      <c r="G57" s="66">
        <v>1.88</v>
      </c>
      <c r="H57" s="65">
        <v>1</v>
      </c>
      <c r="I57" s="65">
        <v>6</v>
      </c>
      <c r="J57" s="65">
        <v>8</v>
      </c>
    </row>
    <row r="58" spans="2:10" ht="14.4">
      <c r="B58" s="61" t="s">
        <v>426</v>
      </c>
      <c r="C58" s="62" t="s">
        <v>1200</v>
      </c>
      <c r="D58" s="61" t="s">
        <v>396</v>
      </c>
      <c r="E58" s="61" t="s">
        <v>1242</v>
      </c>
      <c r="F58" s="64">
        <v>1.1958529758000001</v>
      </c>
      <c r="G58" s="66">
        <v>3.53</v>
      </c>
      <c r="H58" s="65">
        <v>1</v>
      </c>
      <c r="I58" s="65">
        <v>11</v>
      </c>
      <c r="J58" s="65">
        <v>16</v>
      </c>
    </row>
    <row r="59" spans="2:10" ht="14.4">
      <c r="B59" s="61" t="s">
        <v>427</v>
      </c>
      <c r="C59" s="62" t="s">
        <v>1200</v>
      </c>
      <c r="D59" s="61" t="s">
        <v>396</v>
      </c>
      <c r="E59" s="61" t="s">
        <v>1243</v>
      </c>
      <c r="F59" s="64">
        <v>0.3563971595</v>
      </c>
      <c r="G59" s="66">
        <v>1.1599999999999999</v>
      </c>
      <c r="H59" s="65">
        <v>1</v>
      </c>
      <c r="I59" s="65">
        <v>3</v>
      </c>
      <c r="J59" s="65">
        <v>5</v>
      </c>
    </row>
    <row r="60" spans="2:10" ht="14.4">
      <c r="B60" s="61" t="s">
        <v>428</v>
      </c>
      <c r="C60" s="62" t="s">
        <v>1200</v>
      </c>
      <c r="D60" s="61" t="s">
        <v>396</v>
      </c>
      <c r="E60" s="61" t="s">
        <v>1244</v>
      </c>
      <c r="F60" s="64">
        <v>4.0510100752999998</v>
      </c>
      <c r="G60" s="66">
        <v>10.39</v>
      </c>
      <c r="H60" s="65">
        <v>3</v>
      </c>
      <c r="I60" s="65">
        <v>31</v>
      </c>
      <c r="J60" s="65">
        <v>47</v>
      </c>
    </row>
    <row r="61" spans="2:10" ht="14.4">
      <c r="B61" s="61" t="s">
        <v>429</v>
      </c>
      <c r="C61" s="62" t="s">
        <v>1200</v>
      </c>
      <c r="D61" s="61" t="s">
        <v>396</v>
      </c>
      <c r="E61" s="61" t="s">
        <v>1245</v>
      </c>
      <c r="F61" s="64">
        <v>1.0307255178000001</v>
      </c>
      <c r="G61" s="66">
        <v>3.06</v>
      </c>
      <c r="H61" s="65">
        <v>1</v>
      </c>
      <c r="I61" s="65">
        <v>9</v>
      </c>
      <c r="J61" s="65">
        <v>14</v>
      </c>
    </row>
    <row r="62" spans="2:10" ht="14.4">
      <c r="B62" s="61" t="s">
        <v>1124</v>
      </c>
      <c r="C62" s="62" t="s">
        <v>1200</v>
      </c>
      <c r="D62" s="61" t="s">
        <v>396</v>
      </c>
      <c r="E62" s="61" t="s">
        <v>1246</v>
      </c>
      <c r="F62" s="64">
        <v>1.8344732135999999</v>
      </c>
      <c r="G62" s="66">
        <v>4.88</v>
      </c>
      <c r="H62" s="65">
        <v>2</v>
      </c>
      <c r="I62" s="65">
        <v>15</v>
      </c>
      <c r="J62" s="65">
        <v>22</v>
      </c>
    </row>
    <row r="63" spans="2:10" ht="14.4">
      <c r="B63" s="61" t="s">
        <v>1125</v>
      </c>
      <c r="C63" s="62" t="s">
        <v>1200</v>
      </c>
      <c r="D63" s="61" t="s">
        <v>396</v>
      </c>
      <c r="E63" s="61" t="s">
        <v>1247</v>
      </c>
      <c r="F63" s="64">
        <v>0.89255340409999995</v>
      </c>
      <c r="G63" s="66">
        <v>2.5299999999999998</v>
      </c>
      <c r="H63" s="65">
        <v>1</v>
      </c>
      <c r="I63" s="65">
        <v>8</v>
      </c>
      <c r="J63" s="65">
        <v>11</v>
      </c>
    </row>
    <row r="64" spans="2:10" ht="14.4">
      <c r="B64" s="61" t="s">
        <v>802</v>
      </c>
      <c r="C64" s="62" t="s">
        <v>1200</v>
      </c>
      <c r="D64" s="61" t="s">
        <v>396</v>
      </c>
      <c r="E64" s="61" t="s">
        <v>1248</v>
      </c>
      <c r="F64" s="64">
        <v>1.8501455385000001</v>
      </c>
      <c r="G64" s="66">
        <v>5.12</v>
      </c>
      <c r="H64" s="65">
        <v>2</v>
      </c>
      <c r="I64" s="65">
        <v>15</v>
      </c>
      <c r="J64" s="65">
        <v>23</v>
      </c>
    </row>
    <row r="65" spans="2:10" ht="14.4">
      <c r="B65" s="61" t="s">
        <v>803</v>
      </c>
      <c r="C65" s="62" t="s">
        <v>1200</v>
      </c>
      <c r="D65" s="61" t="s">
        <v>396</v>
      </c>
      <c r="E65" s="61" t="s">
        <v>1249</v>
      </c>
      <c r="F65" s="64">
        <v>0.45053689699999999</v>
      </c>
      <c r="G65" s="66">
        <v>1.54</v>
      </c>
      <c r="H65" s="65">
        <v>1</v>
      </c>
      <c r="I65" s="65">
        <v>5</v>
      </c>
      <c r="J65" s="65">
        <v>7</v>
      </c>
    </row>
    <row r="66" spans="2:10" ht="14.4">
      <c r="B66" s="61" t="s">
        <v>430</v>
      </c>
      <c r="C66" s="62" t="s">
        <v>1200</v>
      </c>
      <c r="D66" s="61" t="s">
        <v>396</v>
      </c>
      <c r="E66" s="61" t="s">
        <v>1250</v>
      </c>
      <c r="F66" s="64">
        <v>0.4113534164</v>
      </c>
      <c r="G66" s="66">
        <v>1.25</v>
      </c>
      <c r="H66" s="65">
        <v>1</v>
      </c>
      <c r="I66" s="65">
        <v>4</v>
      </c>
      <c r="J66" s="65">
        <v>6</v>
      </c>
    </row>
    <row r="67" spans="2:10" ht="14.4">
      <c r="B67" s="61" t="s">
        <v>431</v>
      </c>
      <c r="C67" s="62" t="s">
        <v>1200</v>
      </c>
      <c r="D67" s="61" t="s">
        <v>396</v>
      </c>
      <c r="E67" s="61" t="s">
        <v>1251</v>
      </c>
      <c r="F67" s="64">
        <v>1.711298845</v>
      </c>
      <c r="G67" s="66">
        <v>4.1500000000000004</v>
      </c>
      <c r="H67" s="65">
        <v>1</v>
      </c>
      <c r="I67" s="65">
        <v>12</v>
      </c>
      <c r="J67" s="65">
        <v>19</v>
      </c>
    </row>
    <row r="68" spans="2:10" ht="14.4">
      <c r="B68" s="61" t="s">
        <v>432</v>
      </c>
      <c r="C68" s="62" t="s">
        <v>1200</v>
      </c>
      <c r="D68" s="61" t="s">
        <v>396</v>
      </c>
      <c r="E68" s="61" t="s">
        <v>1252</v>
      </c>
      <c r="F68" s="64">
        <v>0.46768324049999999</v>
      </c>
      <c r="G68" s="66">
        <v>1.48</v>
      </c>
      <c r="H68" s="65">
        <v>1</v>
      </c>
      <c r="I68" s="65">
        <v>4</v>
      </c>
      <c r="J68" s="65">
        <v>7</v>
      </c>
    </row>
    <row r="69" spans="2:10" ht="14.4">
      <c r="B69" s="61" t="s">
        <v>999</v>
      </c>
      <c r="C69" s="62" t="s">
        <v>1200</v>
      </c>
      <c r="D69" s="61" t="s">
        <v>396</v>
      </c>
      <c r="E69" s="61" t="s">
        <v>1253</v>
      </c>
      <c r="F69" s="64">
        <v>0.73291529649999998</v>
      </c>
      <c r="G69" s="66">
        <v>2.35</v>
      </c>
      <c r="H69" s="65">
        <v>1</v>
      </c>
      <c r="I69" s="65">
        <v>7</v>
      </c>
      <c r="J69" s="65">
        <v>11</v>
      </c>
    </row>
    <row r="70" spans="2:10" ht="14.4">
      <c r="B70" s="61" t="s">
        <v>1000</v>
      </c>
      <c r="C70" s="62" t="s">
        <v>1200</v>
      </c>
      <c r="D70" s="61" t="s">
        <v>396</v>
      </c>
      <c r="E70" s="61" t="s">
        <v>1254</v>
      </c>
      <c r="F70" s="64">
        <v>0.24665224799999999</v>
      </c>
      <c r="G70" s="66">
        <v>1.22</v>
      </c>
      <c r="H70" s="65">
        <v>1</v>
      </c>
      <c r="I70" s="65">
        <v>4</v>
      </c>
      <c r="J70" s="65">
        <v>5</v>
      </c>
    </row>
    <row r="71" spans="2:10" ht="14.4">
      <c r="B71" s="61" t="s">
        <v>433</v>
      </c>
      <c r="C71" s="62" t="s">
        <v>1200</v>
      </c>
      <c r="D71" s="61" t="s">
        <v>396</v>
      </c>
      <c r="E71" s="61" t="s">
        <v>1255</v>
      </c>
      <c r="F71" s="64">
        <v>3.2148416440999998</v>
      </c>
      <c r="G71" s="66">
        <v>8.9700000000000006</v>
      </c>
      <c r="H71" s="65">
        <v>3</v>
      </c>
      <c r="I71" s="65">
        <v>27</v>
      </c>
      <c r="J71" s="65">
        <v>40</v>
      </c>
    </row>
    <row r="72" spans="2:10" ht="14.4">
      <c r="B72" s="61" t="s">
        <v>434</v>
      </c>
      <c r="C72" s="62" t="s">
        <v>1200</v>
      </c>
      <c r="D72" s="61" t="s">
        <v>396</v>
      </c>
      <c r="E72" s="61" t="s">
        <v>1256</v>
      </c>
      <c r="F72" s="64">
        <v>1.0533884107</v>
      </c>
      <c r="G72" s="66">
        <v>3.02</v>
      </c>
      <c r="H72" s="65">
        <v>1</v>
      </c>
      <c r="I72" s="65">
        <v>9</v>
      </c>
      <c r="J72" s="65">
        <v>14</v>
      </c>
    </row>
    <row r="73" spans="2:10" ht="14.4">
      <c r="B73" s="61" t="s">
        <v>913</v>
      </c>
      <c r="C73" s="62" t="s">
        <v>1200</v>
      </c>
      <c r="D73" s="61" t="s">
        <v>396</v>
      </c>
      <c r="E73" s="61" t="s">
        <v>1257</v>
      </c>
      <c r="F73" s="64">
        <v>0.63530935160000002</v>
      </c>
      <c r="G73" s="66">
        <v>1.58</v>
      </c>
      <c r="H73" s="65">
        <v>1</v>
      </c>
      <c r="I73" s="65">
        <v>5</v>
      </c>
      <c r="J73" s="65">
        <v>7</v>
      </c>
    </row>
    <row r="74" spans="2:10" ht="14.4">
      <c r="B74" s="61" t="s">
        <v>804</v>
      </c>
      <c r="C74" s="62" t="s">
        <v>1200</v>
      </c>
      <c r="D74" s="61" t="s">
        <v>396</v>
      </c>
      <c r="E74" s="61" t="s">
        <v>1258</v>
      </c>
      <c r="F74" s="64">
        <v>1.7646413318</v>
      </c>
      <c r="G74" s="66">
        <v>4.57</v>
      </c>
      <c r="H74" s="65">
        <v>2</v>
      </c>
      <c r="I74" s="65">
        <v>14</v>
      </c>
      <c r="J74" s="65">
        <v>21</v>
      </c>
    </row>
    <row r="75" spans="2:10" ht="14.4">
      <c r="B75" s="61" t="s">
        <v>805</v>
      </c>
      <c r="C75" s="62" t="s">
        <v>1200</v>
      </c>
      <c r="D75" s="61" t="s">
        <v>396</v>
      </c>
      <c r="E75" s="61" t="s">
        <v>1259</v>
      </c>
      <c r="F75" s="64">
        <v>0.55480923540000004</v>
      </c>
      <c r="G75" s="66">
        <v>1.5</v>
      </c>
      <c r="H75" s="65">
        <v>1</v>
      </c>
      <c r="I75" s="65">
        <v>5</v>
      </c>
      <c r="J75" s="65">
        <v>7</v>
      </c>
    </row>
    <row r="76" spans="2:10" ht="14.4">
      <c r="B76" s="61" t="s">
        <v>914</v>
      </c>
      <c r="C76" s="62" t="s">
        <v>1200</v>
      </c>
      <c r="D76" s="61" t="s">
        <v>396</v>
      </c>
      <c r="E76" s="61" t="s">
        <v>1260</v>
      </c>
      <c r="F76" s="64">
        <v>0.89743813169999997</v>
      </c>
      <c r="G76" s="66">
        <v>3.07</v>
      </c>
      <c r="H76" s="65">
        <v>1</v>
      </c>
      <c r="I76" s="65">
        <v>9</v>
      </c>
      <c r="J76" s="65">
        <v>14</v>
      </c>
    </row>
    <row r="77" spans="2:10" ht="14.4">
      <c r="B77" s="61" t="s">
        <v>915</v>
      </c>
      <c r="C77" s="62" t="s">
        <v>1200</v>
      </c>
      <c r="D77" s="61" t="s">
        <v>396</v>
      </c>
      <c r="E77" s="61" t="s">
        <v>1261</v>
      </c>
      <c r="F77" s="64">
        <v>0.2020934573</v>
      </c>
      <c r="G77" s="66">
        <v>1.0900000000000001</v>
      </c>
      <c r="H77" s="65">
        <v>1</v>
      </c>
      <c r="I77" s="65">
        <v>3</v>
      </c>
      <c r="J77" s="65">
        <v>5</v>
      </c>
    </row>
    <row r="78" spans="2:10" ht="14.4">
      <c r="B78" s="61" t="s">
        <v>435</v>
      </c>
      <c r="C78" s="62" t="s">
        <v>1200</v>
      </c>
      <c r="D78" s="61" t="s">
        <v>396</v>
      </c>
      <c r="E78" s="61" t="s">
        <v>1262</v>
      </c>
      <c r="F78" s="64">
        <v>1.9928402501</v>
      </c>
      <c r="G78" s="66">
        <v>5.83</v>
      </c>
      <c r="H78" s="65">
        <v>2</v>
      </c>
      <c r="I78" s="65">
        <v>17</v>
      </c>
      <c r="J78" s="65">
        <v>26</v>
      </c>
    </row>
    <row r="79" spans="2:10" ht="14.4">
      <c r="B79" s="61" t="s">
        <v>436</v>
      </c>
      <c r="C79" s="62" t="s">
        <v>1200</v>
      </c>
      <c r="D79" s="61" t="s">
        <v>396</v>
      </c>
      <c r="E79" s="61" t="s">
        <v>1263</v>
      </c>
      <c r="F79" s="64">
        <v>0.69219715790000003</v>
      </c>
      <c r="G79" s="66">
        <v>2.35</v>
      </c>
      <c r="H79" s="65">
        <v>1</v>
      </c>
      <c r="I79" s="65">
        <v>7</v>
      </c>
      <c r="J79" s="65">
        <v>11</v>
      </c>
    </row>
    <row r="80" spans="2:10" ht="14.4">
      <c r="B80" s="61" t="s">
        <v>806</v>
      </c>
      <c r="C80" s="62" t="s">
        <v>1200</v>
      </c>
      <c r="D80" s="61" t="s">
        <v>396</v>
      </c>
      <c r="E80" s="61" t="s">
        <v>1264</v>
      </c>
      <c r="F80" s="64">
        <v>6.0586438587</v>
      </c>
      <c r="G80" s="66">
        <v>15.63</v>
      </c>
      <c r="H80" s="65">
        <v>5</v>
      </c>
      <c r="I80" s="65">
        <v>47</v>
      </c>
      <c r="J80" s="65">
        <v>70</v>
      </c>
    </row>
    <row r="81" spans="2:10" ht="14.4">
      <c r="B81" s="61" t="s">
        <v>807</v>
      </c>
      <c r="C81" s="62" t="s">
        <v>1200</v>
      </c>
      <c r="D81" s="61" t="s">
        <v>396</v>
      </c>
      <c r="E81" s="61" t="s">
        <v>1265</v>
      </c>
      <c r="F81" s="64">
        <v>2.2472902162000001</v>
      </c>
      <c r="G81" s="66">
        <v>5.91</v>
      </c>
      <c r="H81" s="65">
        <v>2</v>
      </c>
      <c r="I81" s="65">
        <v>18</v>
      </c>
      <c r="J81" s="65">
        <v>27</v>
      </c>
    </row>
    <row r="82" spans="2:10" ht="14.4">
      <c r="B82" s="61" t="s">
        <v>808</v>
      </c>
      <c r="C82" s="62" t="s">
        <v>1200</v>
      </c>
      <c r="D82" s="61" t="s">
        <v>396</v>
      </c>
      <c r="E82" s="61" t="s">
        <v>1266</v>
      </c>
      <c r="F82" s="64">
        <v>1.0488699599</v>
      </c>
      <c r="G82" s="66">
        <v>2.66</v>
      </c>
      <c r="H82" s="65">
        <v>1</v>
      </c>
      <c r="I82" s="65">
        <v>8</v>
      </c>
      <c r="J82" s="65">
        <v>12</v>
      </c>
    </row>
    <row r="83" spans="2:10" ht="14.4">
      <c r="B83" s="61" t="s">
        <v>1126</v>
      </c>
      <c r="C83" s="62" t="s">
        <v>1200</v>
      </c>
      <c r="D83" s="61" t="s">
        <v>396</v>
      </c>
      <c r="E83" s="61" t="s">
        <v>1267</v>
      </c>
      <c r="F83" s="64">
        <v>5.5388192857999998</v>
      </c>
      <c r="G83" s="66">
        <v>15.17</v>
      </c>
      <c r="H83" s="65">
        <v>5</v>
      </c>
      <c r="I83" s="65">
        <v>46</v>
      </c>
      <c r="J83" s="65">
        <v>68</v>
      </c>
    </row>
    <row r="84" spans="2:10" ht="14.4">
      <c r="B84" s="61" t="s">
        <v>1127</v>
      </c>
      <c r="C84" s="62" t="s">
        <v>1200</v>
      </c>
      <c r="D84" s="61" t="s">
        <v>396</v>
      </c>
      <c r="E84" s="61" t="s">
        <v>1268</v>
      </c>
      <c r="F84" s="64">
        <v>2.3941925560000001</v>
      </c>
      <c r="G84" s="66">
        <v>6.4</v>
      </c>
      <c r="H84" s="65">
        <v>2</v>
      </c>
      <c r="I84" s="65">
        <v>19</v>
      </c>
      <c r="J84" s="65">
        <v>29</v>
      </c>
    </row>
    <row r="85" spans="2:10" ht="14.4">
      <c r="B85" s="61" t="s">
        <v>1128</v>
      </c>
      <c r="C85" s="62" t="s">
        <v>1200</v>
      </c>
      <c r="D85" s="61" t="s">
        <v>396</v>
      </c>
      <c r="E85" s="61" t="s">
        <v>1269</v>
      </c>
      <c r="F85" s="64">
        <v>1.3538345939</v>
      </c>
      <c r="G85" s="66">
        <v>3.12</v>
      </c>
      <c r="H85" s="65">
        <v>1</v>
      </c>
      <c r="I85" s="65">
        <v>9</v>
      </c>
      <c r="J85" s="65">
        <v>14</v>
      </c>
    </row>
    <row r="86" spans="2:10" ht="14.4">
      <c r="B86" s="61" t="s">
        <v>1270</v>
      </c>
      <c r="C86" s="62" t="s">
        <v>1271</v>
      </c>
      <c r="D86" s="61" t="s">
        <v>1174</v>
      </c>
      <c r="E86" s="61" t="s">
        <v>1272</v>
      </c>
      <c r="F86" s="64">
        <v>1.9397389138000001</v>
      </c>
      <c r="G86" s="66">
        <v>2.5099999999999998</v>
      </c>
      <c r="H86" s="65">
        <v>1</v>
      </c>
      <c r="I86" s="65">
        <v>8</v>
      </c>
      <c r="J86" s="65">
        <v>11</v>
      </c>
    </row>
    <row r="87" spans="2:10" ht="14.4">
      <c r="B87" s="61" t="s">
        <v>1129</v>
      </c>
      <c r="C87" s="62" t="s">
        <v>1271</v>
      </c>
      <c r="D87" s="61" t="s">
        <v>1174</v>
      </c>
      <c r="E87" s="61" t="s">
        <v>1273</v>
      </c>
      <c r="F87" s="64">
        <v>3.8824941718999999</v>
      </c>
      <c r="G87" s="66">
        <v>6.18</v>
      </c>
      <c r="H87" s="65">
        <v>2</v>
      </c>
      <c r="I87" s="65">
        <v>19</v>
      </c>
      <c r="J87" s="65">
        <v>28</v>
      </c>
    </row>
    <row r="88" spans="2:10" ht="14.4">
      <c r="B88" s="61" t="s">
        <v>1130</v>
      </c>
      <c r="C88" s="62" t="s">
        <v>1271</v>
      </c>
      <c r="D88" s="61" t="s">
        <v>1174</v>
      </c>
      <c r="E88" s="61" t="s">
        <v>1274</v>
      </c>
      <c r="F88" s="64">
        <v>1.614944532</v>
      </c>
      <c r="G88" s="66">
        <v>1.57</v>
      </c>
      <c r="H88" s="65">
        <v>1</v>
      </c>
      <c r="I88" s="65">
        <v>5</v>
      </c>
      <c r="J88" s="65">
        <v>7</v>
      </c>
    </row>
    <row r="89" spans="2:10" ht="14.4">
      <c r="B89" s="61" t="s">
        <v>1001</v>
      </c>
      <c r="C89" s="62" t="s">
        <v>1271</v>
      </c>
      <c r="D89" s="61" t="s">
        <v>1174</v>
      </c>
      <c r="E89" s="61" t="s">
        <v>1275</v>
      </c>
      <c r="F89" s="64">
        <v>1.1398004386</v>
      </c>
      <c r="G89" s="66">
        <v>1.46</v>
      </c>
      <c r="H89" s="65">
        <v>1</v>
      </c>
      <c r="I89" s="65">
        <v>4</v>
      </c>
      <c r="J89" s="65">
        <v>7</v>
      </c>
    </row>
    <row r="90" spans="2:10" ht="14.4">
      <c r="B90" s="61" t="s">
        <v>1002</v>
      </c>
      <c r="C90" s="62" t="s">
        <v>1271</v>
      </c>
      <c r="D90" s="61" t="s">
        <v>1174</v>
      </c>
      <c r="E90" s="61" t="s">
        <v>1276</v>
      </c>
      <c r="F90" s="64">
        <v>0.36241568429999999</v>
      </c>
      <c r="G90" s="66">
        <v>1.01</v>
      </c>
      <c r="H90" s="65">
        <v>1</v>
      </c>
      <c r="I90" s="65">
        <v>3</v>
      </c>
      <c r="J90" s="65">
        <v>5</v>
      </c>
    </row>
    <row r="91" spans="2:10" ht="14.4">
      <c r="B91" s="61" t="s">
        <v>1003</v>
      </c>
      <c r="C91" s="62" t="s">
        <v>1271</v>
      </c>
      <c r="D91" s="61" t="s">
        <v>1174</v>
      </c>
      <c r="E91" s="61" t="s">
        <v>1277</v>
      </c>
      <c r="F91" s="64">
        <v>3.0554463517000001</v>
      </c>
      <c r="G91" s="66">
        <v>4.87</v>
      </c>
      <c r="H91" s="65">
        <v>2</v>
      </c>
      <c r="I91" s="65">
        <v>15</v>
      </c>
      <c r="J91" s="65">
        <v>22</v>
      </c>
    </row>
    <row r="92" spans="2:10" ht="14.4">
      <c r="B92" s="61" t="s">
        <v>1004</v>
      </c>
      <c r="C92" s="62" t="s">
        <v>1271</v>
      </c>
      <c r="D92" s="61" t="s">
        <v>1174</v>
      </c>
      <c r="E92" s="61" t="s">
        <v>1278</v>
      </c>
      <c r="F92" s="64">
        <v>1.4730052031</v>
      </c>
      <c r="G92" s="66">
        <v>1.35</v>
      </c>
      <c r="H92" s="65">
        <v>1</v>
      </c>
      <c r="I92" s="65">
        <v>4</v>
      </c>
      <c r="J92" s="65">
        <v>6</v>
      </c>
    </row>
    <row r="93" spans="2:10" ht="14.4">
      <c r="B93" s="61" t="s">
        <v>437</v>
      </c>
      <c r="C93" s="62" t="s">
        <v>1271</v>
      </c>
      <c r="D93" s="61" t="s">
        <v>1174</v>
      </c>
      <c r="E93" s="61" t="s">
        <v>1279</v>
      </c>
      <c r="F93" s="64">
        <v>1.2134752833</v>
      </c>
      <c r="G93" s="66">
        <v>1.17</v>
      </c>
      <c r="H93" s="65">
        <v>1</v>
      </c>
      <c r="I93" s="65">
        <v>4</v>
      </c>
      <c r="J93" s="65">
        <v>5</v>
      </c>
    </row>
    <row r="94" spans="2:10" ht="14.4">
      <c r="B94" s="61" t="s">
        <v>438</v>
      </c>
      <c r="C94" s="62" t="s">
        <v>1271</v>
      </c>
      <c r="D94" s="61" t="s">
        <v>1174</v>
      </c>
      <c r="E94" s="61" t="s">
        <v>1280</v>
      </c>
      <c r="F94" s="64">
        <v>1.0703981862</v>
      </c>
      <c r="G94" s="66">
        <v>1.02</v>
      </c>
      <c r="H94" s="65">
        <v>1</v>
      </c>
      <c r="I94" s="65">
        <v>3</v>
      </c>
      <c r="J94" s="65">
        <v>5</v>
      </c>
    </row>
    <row r="95" spans="2:10" ht="14.4">
      <c r="B95" s="61" t="s">
        <v>439</v>
      </c>
      <c r="C95" s="62" t="s">
        <v>1271</v>
      </c>
      <c r="D95" s="61" t="s">
        <v>1174</v>
      </c>
      <c r="E95" s="61" t="s">
        <v>1281</v>
      </c>
      <c r="F95" s="64">
        <v>0.83029664790000002</v>
      </c>
      <c r="G95" s="66">
        <v>1.1499999999999999</v>
      </c>
      <c r="H95" s="65">
        <v>1</v>
      </c>
      <c r="I95" s="65">
        <v>3</v>
      </c>
      <c r="J95" s="65">
        <v>5</v>
      </c>
    </row>
    <row r="96" spans="2:10" ht="14.4">
      <c r="B96" s="61" t="s">
        <v>1131</v>
      </c>
      <c r="C96" s="62" t="s">
        <v>1271</v>
      </c>
      <c r="D96" s="61" t="s">
        <v>1174</v>
      </c>
      <c r="E96" s="61" t="s">
        <v>1282</v>
      </c>
      <c r="F96" s="64">
        <v>1.8507300916</v>
      </c>
      <c r="G96" s="66">
        <v>3.87</v>
      </c>
      <c r="H96" s="65">
        <v>1</v>
      </c>
      <c r="I96" s="65">
        <v>12</v>
      </c>
      <c r="J96" s="65">
        <v>17</v>
      </c>
    </row>
    <row r="97" spans="2:10" ht="14.4">
      <c r="B97" s="61" t="s">
        <v>1132</v>
      </c>
      <c r="C97" s="62" t="s">
        <v>1271</v>
      </c>
      <c r="D97" s="61" t="s">
        <v>1174</v>
      </c>
      <c r="E97" s="61" t="s">
        <v>1283</v>
      </c>
      <c r="F97" s="64">
        <v>0.70226590050000004</v>
      </c>
      <c r="G97" s="66">
        <v>1.05</v>
      </c>
      <c r="H97" s="65">
        <v>1</v>
      </c>
      <c r="I97" s="65">
        <v>3</v>
      </c>
      <c r="J97" s="65">
        <v>5</v>
      </c>
    </row>
    <row r="98" spans="2:10" ht="14.4">
      <c r="B98" s="61" t="s">
        <v>440</v>
      </c>
      <c r="C98" s="62" t="s">
        <v>1271</v>
      </c>
      <c r="D98" s="61" t="s">
        <v>1174</v>
      </c>
      <c r="E98" s="61" t="s">
        <v>1284</v>
      </c>
      <c r="F98" s="64">
        <v>0.65498017870000003</v>
      </c>
      <c r="G98" s="66">
        <v>1.22</v>
      </c>
      <c r="H98" s="65">
        <v>1</v>
      </c>
      <c r="I98" s="65">
        <v>4</v>
      </c>
      <c r="J98" s="65">
        <v>5</v>
      </c>
    </row>
    <row r="99" spans="2:10" ht="14.4">
      <c r="B99" s="61" t="s">
        <v>1005</v>
      </c>
      <c r="C99" s="62" t="s">
        <v>1271</v>
      </c>
      <c r="D99" s="61" t="s">
        <v>1174</v>
      </c>
      <c r="E99" s="61" t="s">
        <v>1285</v>
      </c>
      <c r="F99" s="64">
        <v>1.8053228593999999</v>
      </c>
      <c r="G99" s="66">
        <v>4.91</v>
      </c>
      <c r="H99" s="65">
        <v>2</v>
      </c>
      <c r="I99" s="65">
        <v>15</v>
      </c>
      <c r="J99" s="65">
        <v>22</v>
      </c>
    </row>
    <row r="100" spans="2:10" ht="14.4">
      <c r="B100" s="61" t="s">
        <v>1006</v>
      </c>
      <c r="C100" s="62" t="s">
        <v>1271</v>
      </c>
      <c r="D100" s="61" t="s">
        <v>1174</v>
      </c>
      <c r="E100" s="61" t="s">
        <v>1286</v>
      </c>
      <c r="F100" s="64">
        <v>0.61469277150000001</v>
      </c>
      <c r="G100" s="66">
        <v>1.32</v>
      </c>
      <c r="H100" s="65">
        <v>1</v>
      </c>
      <c r="I100" s="65">
        <v>4</v>
      </c>
      <c r="J100" s="65">
        <v>6</v>
      </c>
    </row>
    <row r="101" spans="2:10" ht="14.4">
      <c r="B101" s="61" t="s">
        <v>1287</v>
      </c>
      <c r="C101" s="62" t="s">
        <v>1271</v>
      </c>
      <c r="D101" s="61" t="s">
        <v>1174</v>
      </c>
      <c r="E101" s="61" t="s">
        <v>1288</v>
      </c>
      <c r="F101" s="64">
        <v>2.3481314226999999</v>
      </c>
      <c r="G101" s="66">
        <v>4.3</v>
      </c>
      <c r="H101" s="65">
        <v>1</v>
      </c>
      <c r="I101" s="65">
        <v>13</v>
      </c>
      <c r="J101" s="65">
        <v>19</v>
      </c>
    </row>
    <row r="102" spans="2:10" ht="14.4">
      <c r="B102" s="61" t="s">
        <v>1289</v>
      </c>
      <c r="C102" s="62" t="s">
        <v>1271</v>
      </c>
      <c r="D102" s="61" t="s">
        <v>1174</v>
      </c>
      <c r="E102" s="61" t="s">
        <v>1290</v>
      </c>
      <c r="F102" s="64">
        <v>0.90682525199999997</v>
      </c>
      <c r="G102" s="66">
        <v>1.1599999999999999</v>
      </c>
      <c r="H102" s="65">
        <v>1</v>
      </c>
      <c r="I102" s="65">
        <v>3</v>
      </c>
      <c r="J102" s="65">
        <v>5</v>
      </c>
    </row>
    <row r="103" spans="2:10" ht="14.4">
      <c r="B103" s="61" t="s">
        <v>809</v>
      </c>
      <c r="C103" s="62" t="s">
        <v>1271</v>
      </c>
      <c r="D103" s="61" t="s">
        <v>1174</v>
      </c>
      <c r="E103" s="61" t="s">
        <v>1291</v>
      </c>
      <c r="F103" s="64">
        <v>0.59531920589999998</v>
      </c>
      <c r="G103" s="66">
        <v>1.01</v>
      </c>
      <c r="H103" s="65">
        <v>1</v>
      </c>
      <c r="I103" s="65">
        <v>3</v>
      </c>
      <c r="J103" s="65">
        <v>5</v>
      </c>
    </row>
    <row r="104" spans="2:10" ht="14.4">
      <c r="B104" s="61" t="s">
        <v>441</v>
      </c>
      <c r="C104" s="62" t="s">
        <v>1271</v>
      </c>
      <c r="D104" s="61" t="s">
        <v>396</v>
      </c>
      <c r="E104" s="61" t="s">
        <v>1292</v>
      </c>
      <c r="F104" s="64">
        <v>2.4072222071999998</v>
      </c>
      <c r="G104" s="66">
        <v>7</v>
      </c>
      <c r="H104" s="65">
        <v>2</v>
      </c>
      <c r="I104" s="65">
        <v>21</v>
      </c>
      <c r="J104" s="65">
        <v>32</v>
      </c>
    </row>
    <row r="105" spans="2:10" ht="14.4">
      <c r="B105" s="61" t="s">
        <v>442</v>
      </c>
      <c r="C105" s="62" t="s">
        <v>1271</v>
      </c>
      <c r="D105" s="61" t="s">
        <v>396</v>
      </c>
      <c r="E105" s="61" t="s">
        <v>1293</v>
      </c>
      <c r="F105" s="64">
        <v>0.88400505139999996</v>
      </c>
      <c r="G105" s="66">
        <v>2.58</v>
      </c>
      <c r="H105" s="65">
        <v>1</v>
      </c>
      <c r="I105" s="65">
        <v>8</v>
      </c>
      <c r="J105" s="65">
        <v>12</v>
      </c>
    </row>
    <row r="106" spans="2:10" ht="14.4">
      <c r="B106" s="61" t="s">
        <v>810</v>
      </c>
      <c r="C106" s="62" t="s">
        <v>1271</v>
      </c>
      <c r="D106" s="61" t="s">
        <v>396</v>
      </c>
      <c r="E106" s="61" t="s">
        <v>1294</v>
      </c>
      <c r="F106" s="64">
        <v>1.0296212578999999</v>
      </c>
      <c r="G106" s="66">
        <v>2.87</v>
      </c>
      <c r="H106" s="65">
        <v>1</v>
      </c>
      <c r="I106" s="65">
        <v>9</v>
      </c>
      <c r="J106" s="65">
        <v>13</v>
      </c>
    </row>
    <row r="107" spans="2:10" ht="14.4">
      <c r="B107" s="61" t="s">
        <v>811</v>
      </c>
      <c r="C107" s="62" t="s">
        <v>1271</v>
      </c>
      <c r="D107" s="61" t="s">
        <v>396</v>
      </c>
      <c r="E107" s="61" t="s">
        <v>1295</v>
      </c>
      <c r="F107" s="64">
        <v>0.50727775360000005</v>
      </c>
      <c r="G107" s="66">
        <v>1.64</v>
      </c>
      <c r="H107" s="65">
        <v>1</v>
      </c>
      <c r="I107" s="65">
        <v>5</v>
      </c>
      <c r="J107" s="65">
        <v>7</v>
      </c>
    </row>
    <row r="108" spans="2:10" ht="14.4">
      <c r="B108" s="61" t="s">
        <v>916</v>
      </c>
      <c r="C108" s="62" t="s">
        <v>1271</v>
      </c>
      <c r="D108" s="61" t="s">
        <v>396</v>
      </c>
      <c r="E108" s="61" t="s">
        <v>1296</v>
      </c>
      <c r="F108" s="64">
        <v>1.0492012129999999</v>
      </c>
      <c r="G108" s="66">
        <v>3.3</v>
      </c>
      <c r="H108" s="65">
        <v>1</v>
      </c>
      <c r="I108" s="65">
        <v>10</v>
      </c>
      <c r="J108" s="65">
        <v>15</v>
      </c>
    </row>
    <row r="109" spans="2:10" ht="14.4">
      <c r="B109" s="61" t="s">
        <v>917</v>
      </c>
      <c r="C109" s="62" t="s">
        <v>1271</v>
      </c>
      <c r="D109" s="61" t="s">
        <v>396</v>
      </c>
      <c r="E109" s="61" t="s">
        <v>1297</v>
      </c>
      <c r="F109" s="64">
        <v>0.2475566994</v>
      </c>
      <c r="G109" s="66">
        <v>1.1399999999999999</v>
      </c>
      <c r="H109" s="65">
        <v>1</v>
      </c>
      <c r="I109" s="65">
        <v>3</v>
      </c>
      <c r="J109" s="65">
        <v>5</v>
      </c>
    </row>
    <row r="110" spans="2:10" ht="14.4">
      <c r="B110" s="61" t="s">
        <v>918</v>
      </c>
      <c r="C110" s="62" t="s">
        <v>1271</v>
      </c>
      <c r="D110" s="61" t="s">
        <v>396</v>
      </c>
      <c r="E110" s="61" t="s">
        <v>1298</v>
      </c>
      <c r="F110" s="64">
        <v>1.0827113661000001</v>
      </c>
      <c r="G110" s="66">
        <v>2.82</v>
      </c>
      <c r="H110" s="65">
        <v>1</v>
      </c>
      <c r="I110" s="65">
        <v>8</v>
      </c>
      <c r="J110" s="65">
        <v>13</v>
      </c>
    </row>
    <row r="111" spans="2:10" ht="14.4">
      <c r="B111" s="61" t="s">
        <v>919</v>
      </c>
      <c r="C111" s="62" t="s">
        <v>1271</v>
      </c>
      <c r="D111" s="61" t="s">
        <v>396</v>
      </c>
      <c r="E111" s="61" t="s">
        <v>1299</v>
      </c>
      <c r="F111" s="64">
        <v>0.36222920019999999</v>
      </c>
      <c r="G111" s="66">
        <v>1.35</v>
      </c>
      <c r="H111" s="65">
        <v>1</v>
      </c>
      <c r="I111" s="65">
        <v>4</v>
      </c>
      <c r="J111" s="65">
        <v>6</v>
      </c>
    </row>
    <row r="112" spans="2:10" ht="14.4">
      <c r="B112" s="61" t="s">
        <v>443</v>
      </c>
      <c r="C112" s="62" t="s">
        <v>1300</v>
      </c>
      <c r="D112" s="61" t="s">
        <v>1174</v>
      </c>
      <c r="E112" s="61" t="s">
        <v>1301</v>
      </c>
      <c r="F112" s="64">
        <v>7.3309555335000001</v>
      </c>
      <c r="G112" s="66">
        <v>1.17</v>
      </c>
      <c r="H112" s="65">
        <v>1</v>
      </c>
      <c r="I112" s="65">
        <v>4</v>
      </c>
      <c r="J112" s="65">
        <v>5</v>
      </c>
    </row>
    <row r="113" spans="2:10" ht="14.4">
      <c r="B113" s="61" t="s">
        <v>444</v>
      </c>
      <c r="C113" s="62" t="s">
        <v>1300</v>
      </c>
      <c r="D113" s="61" t="s">
        <v>1174</v>
      </c>
      <c r="E113" s="61" t="s">
        <v>1302</v>
      </c>
      <c r="F113" s="64">
        <v>9.5044942505000005</v>
      </c>
      <c r="G113" s="66">
        <v>11.5</v>
      </c>
      <c r="H113" s="65">
        <v>4</v>
      </c>
      <c r="I113" s="65">
        <v>35</v>
      </c>
      <c r="J113" s="65">
        <v>52</v>
      </c>
    </row>
    <row r="114" spans="2:10" ht="14.4">
      <c r="B114" s="61" t="s">
        <v>445</v>
      </c>
      <c r="C114" s="62" t="s">
        <v>1300</v>
      </c>
      <c r="D114" s="61" t="s">
        <v>1174</v>
      </c>
      <c r="E114" s="61" t="s">
        <v>1303</v>
      </c>
      <c r="F114" s="64">
        <v>4.6793311696000002</v>
      </c>
      <c r="G114" s="66">
        <v>5.26</v>
      </c>
      <c r="H114" s="65">
        <v>2</v>
      </c>
      <c r="I114" s="65">
        <v>16</v>
      </c>
      <c r="J114" s="65">
        <v>24</v>
      </c>
    </row>
    <row r="115" spans="2:10" ht="14.4">
      <c r="B115" s="61" t="s">
        <v>1304</v>
      </c>
      <c r="C115" s="62" t="s">
        <v>1300</v>
      </c>
      <c r="D115" s="61" t="s">
        <v>1174</v>
      </c>
      <c r="E115" s="61" t="s">
        <v>1305</v>
      </c>
      <c r="F115" s="64">
        <v>2.2522986008000001</v>
      </c>
      <c r="G115" s="66">
        <v>2.17</v>
      </c>
      <c r="H115" s="65">
        <v>1</v>
      </c>
      <c r="I115" s="65">
        <v>7</v>
      </c>
      <c r="J115" s="65">
        <v>10</v>
      </c>
    </row>
    <row r="116" spans="2:10" ht="14.4">
      <c r="B116" s="61" t="s">
        <v>1133</v>
      </c>
      <c r="C116" s="62" t="s">
        <v>1300</v>
      </c>
      <c r="D116" s="61" t="s">
        <v>1174</v>
      </c>
      <c r="E116" s="61" t="s">
        <v>1306</v>
      </c>
      <c r="F116" s="64">
        <v>3.2852931318</v>
      </c>
      <c r="G116" s="66">
        <v>2.42</v>
      </c>
      <c r="H116" s="65">
        <v>1</v>
      </c>
      <c r="I116" s="65">
        <v>7</v>
      </c>
      <c r="J116" s="65">
        <v>11</v>
      </c>
    </row>
    <row r="117" spans="2:10" ht="14.4">
      <c r="B117" s="61" t="s">
        <v>1134</v>
      </c>
      <c r="C117" s="62" t="s">
        <v>1300</v>
      </c>
      <c r="D117" s="61" t="s">
        <v>1174</v>
      </c>
      <c r="E117" s="61" t="s">
        <v>1307</v>
      </c>
      <c r="F117" s="64">
        <v>2.256705942</v>
      </c>
      <c r="G117" s="66">
        <v>1.81</v>
      </c>
      <c r="H117" s="65">
        <v>1</v>
      </c>
      <c r="I117" s="65">
        <v>5</v>
      </c>
      <c r="J117" s="65">
        <v>8</v>
      </c>
    </row>
    <row r="118" spans="2:10" ht="14.4">
      <c r="B118" s="61" t="s">
        <v>1007</v>
      </c>
      <c r="C118" s="62" t="s">
        <v>1300</v>
      </c>
      <c r="D118" s="61" t="s">
        <v>1174</v>
      </c>
      <c r="E118" s="61" t="s">
        <v>1308</v>
      </c>
      <c r="F118" s="64">
        <v>4.1719410482999999</v>
      </c>
      <c r="G118" s="66">
        <v>4.5199999999999996</v>
      </c>
      <c r="H118" s="65">
        <v>2</v>
      </c>
      <c r="I118" s="65">
        <v>14</v>
      </c>
      <c r="J118" s="65">
        <v>20</v>
      </c>
    </row>
    <row r="119" spans="2:10" ht="14.4">
      <c r="B119" s="61" t="s">
        <v>1008</v>
      </c>
      <c r="C119" s="62" t="s">
        <v>1300</v>
      </c>
      <c r="D119" s="61" t="s">
        <v>1174</v>
      </c>
      <c r="E119" s="61" t="s">
        <v>1309</v>
      </c>
      <c r="F119" s="64">
        <v>2.2107648761999998</v>
      </c>
      <c r="G119" s="66">
        <v>1.81</v>
      </c>
      <c r="H119" s="65">
        <v>1</v>
      </c>
      <c r="I119" s="65">
        <v>5</v>
      </c>
      <c r="J119" s="65">
        <v>8</v>
      </c>
    </row>
    <row r="120" spans="2:10" ht="14.4">
      <c r="B120" s="61" t="s">
        <v>446</v>
      </c>
      <c r="C120" s="62" t="s">
        <v>1300</v>
      </c>
      <c r="D120" s="61" t="s">
        <v>1174</v>
      </c>
      <c r="E120" s="61" t="s">
        <v>1310</v>
      </c>
      <c r="F120" s="64">
        <v>2.8501245863000002</v>
      </c>
      <c r="G120" s="66">
        <v>2.2400000000000002</v>
      </c>
      <c r="H120" s="65">
        <v>1</v>
      </c>
      <c r="I120" s="65">
        <v>7</v>
      </c>
      <c r="J120" s="65">
        <v>10</v>
      </c>
    </row>
    <row r="121" spans="2:10" ht="14.4">
      <c r="B121" s="61" t="s">
        <v>447</v>
      </c>
      <c r="C121" s="62" t="s">
        <v>1300</v>
      </c>
      <c r="D121" s="61" t="s">
        <v>1174</v>
      </c>
      <c r="E121" s="61" t="s">
        <v>1311</v>
      </c>
      <c r="F121" s="64">
        <v>1.6845079031000001</v>
      </c>
      <c r="G121" s="66">
        <v>1.26</v>
      </c>
      <c r="H121" s="65">
        <v>1</v>
      </c>
      <c r="I121" s="65">
        <v>4</v>
      </c>
      <c r="J121" s="65">
        <v>6</v>
      </c>
    </row>
    <row r="122" spans="2:10" ht="14.4">
      <c r="B122" s="61" t="s">
        <v>448</v>
      </c>
      <c r="C122" s="62" t="s">
        <v>1300</v>
      </c>
      <c r="D122" s="61" t="s">
        <v>1174</v>
      </c>
      <c r="E122" s="61" t="s">
        <v>1312</v>
      </c>
      <c r="F122" s="64">
        <v>1.1719853844999999</v>
      </c>
      <c r="G122" s="66">
        <v>1.06</v>
      </c>
      <c r="H122" s="65">
        <v>1</v>
      </c>
      <c r="I122" s="65">
        <v>3</v>
      </c>
      <c r="J122" s="65">
        <v>5</v>
      </c>
    </row>
    <row r="123" spans="2:10" ht="14.4">
      <c r="B123" s="61" t="s">
        <v>449</v>
      </c>
      <c r="C123" s="62" t="s">
        <v>1300</v>
      </c>
      <c r="D123" s="61" t="s">
        <v>1174</v>
      </c>
      <c r="E123" s="61" t="s">
        <v>1313</v>
      </c>
      <c r="F123" s="64">
        <v>0.87510549429999995</v>
      </c>
      <c r="G123" s="66">
        <v>1.1200000000000001</v>
      </c>
      <c r="H123" s="65">
        <v>1</v>
      </c>
      <c r="I123" s="65">
        <v>3</v>
      </c>
      <c r="J123" s="65">
        <v>5</v>
      </c>
    </row>
    <row r="124" spans="2:10" ht="14.4">
      <c r="B124" s="61" t="s">
        <v>920</v>
      </c>
      <c r="C124" s="62" t="s">
        <v>1300</v>
      </c>
      <c r="D124" s="61" t="s">
        <v>1174</v>
      </c>
      <c r="E124" s="61" t="s">
        <v>1314</v>
      </c>
      <c r="F124" s="64">
        <v>3.2608491013999998</v>
      </c>
      <c r="G124" s="66">
        <v>5.37</v>
      </c>
      <c r="H124" s="65">
        <v>2</v>
      </c>
      <c r="I124" s="65">
        <v>16</v>
      </c>
      <c r="J124" s="65">
        <v>24</v>
      </c>
    </row>
    <row r="125" spans="2:10" ht="14.4">
      <c r="B125" s="61" t="s">
        <v>921</v>
      </c>
      <c r="C125" s="62" t="s">
        <v>1300</v>
      </c>
      <c r="D125" s="61" t="s">
        <v>1174</v>
      </c>
      <c r="E125" s="61" t="s">
        <v>1315</v>
      </c>
      <c r="F125" s="64">
        <v>1.0275131662000001</v>
      </c>
      <c r="G125" s="66">
        <v>1.28</v>
      </c>
      <c r="H125" s="65">
        <v>1</v>
      </c>
      <c r="I125" s="65">
        <v>4</v>
      </c>
      <c r="J125" s="65">
        <v>6</v>
      </c>
    </row>
    <row r="126" spans="2:10" ht="14.4">
      <c r="B126" s="61" t="s">
        <v>450</v>
      </c>
      <c r="C126" s="62" t="s">
        <v>1300</v>
      </c>
      <c r="D126" s="61" t="s">
        <v>1174</v>
      </c>
      <c r="E126" s="61" t="s">
        <v>1316</v>
      </c>
      <c r="F126" s="64">
        <v>0.57084260740000003</v>
      </c>
      <c r="G126" s="66">
        <v>1.1499999999999999</v>
      </c>
      <c r="H126" s="65">
        <v>1</v>
      </c>
      <c r="I126" s="65">
        <v>3</v>
      </c>
      <c r="J126" s="65">
        <v>5</v>
      </c>
    </row>
    <row r="127" spans="2:10" ht="14.4">
      <c r="B127" s="61" t="s">
        <v>922</v>
      </c>
      <c r="C127" s="62" t="s">
        <v>1300</v>
      </c>
      <c r="D127" s="61" t="s">
        <v>1174</v>
      </c>
      <c r="E127" s="61" t="s">
        <v>1317</v>
      </c>
      <c r="F127" s="64">
        <v>1.8580627202</v>
      </c>
      <c r="G127" s="66">
        <v>2.57</v>
      </c>
      <c r="H127" s="65">
        <v>1</v>
      </c>
      <c r="I127" s="65">
        <v>8</v>
      </c>
      <c r="J127" s="65">
        <v>12</v>
      </c>
    </row>
    <row r="128" spans="2:10" ht="14.4">
      <c r="B128" s="61" t="s">
        <v>923</v>
      </c>
      <c r="C128" s="62" t="s">
        <v>1300</v>
      </c>
      <c r="D128" s="61" t="s">
        <v>1174</v>
      </c>
      <c r="E128" s="61" t="s">
        <v>1318</v>
      </c>
      <c r="F128" s="64">
        <v>0.8342997285</v>
      </c>
      <c r="G128" s="66">
        <v>1.17</v>
      </c>
      <c r="H128" s="65">
        <v>1</v>
      </c>
      <c r="I128" s="65">
        <v>4</v>
      </c>
      <c r="J128" s="65">
        <v>5</v>
      </c>
    </row>
    <row r="129" spans="2:10" ht="14.4">
      <c r="B129" s="61" t="s">
        <v>812</v>
      </c>
      <c r="C129" s="62" t="s">
        <v>1300</v>
      </c>
      <c r="D129" s="61" t="s">
        <v>1174</v>
      </c>
      <c r="E129" s="61" t="s">
        <v>1319</v>
      </c>
      <c r="F129" s="64">
        <v>2.9876318367999999</v>
      </c>
      <c r="G129" s="66">
        <v>1.96</v>
      </c>
      <c r="H129" s="65">
        <v>1</v>
      </c>
      <c r="I129" s="65">
        <v>6</v>
      </c>
      <c r="J129" s="65">
        <v>9</v>
      </c>
    </row>
    <row r="130" spans="2:10" ht="14.4">
      <c r="B130" s="61" t="s">
        <v>451</v>
      </c>
      <c r="C130" s="62" t="s">
        <v>1300</v>
      </c>
      <c r="D130" s="61" t="s">
        <v>1174</v>
      </c>
      <c r="E130" s="61" t="s">
        <v>1320</v>
      </c>
      <c r="F130" s="64">
        <v>0.90714342459999997</v>
      </c>
      <c r="G130" s="66">
        <v>1.1000000000000001</v>
      </c>
      <c r="H130" s="65">
        <v>1</v>
      </c>
      <c r="I130" s="65">
        <v>3</v>
      </c>
      <c r="J130" s="65">
        <v>5</v>
      </c>
    </row>
    <row r="131" spans="2:10" ht="14.4">
      <c r="B131" s="61" t="s">
        <v>452</v>
      </c>
      <c r="C131" s="62" t="s">
        <v>1300</v>
      </c>
      <c r="D131" s="61" t="s">
        <v>396</v>
      </c>
      <c r="E131" s="61" t="s">
        <v>1321</v>
      </c>
      <c r="F131" s="64">
        <v>3.4205201977000002</v>
      </c>
      <c r="G131" s="66">
        <v>8.41</v>
      </c>
      <c r="H131" s="65">
        <v>3</v>
      </c>
      <c r="I131" s="65">
        <v>25</v>
      </c>
      <c r="J131" s="65">
        <v>38</v>
      </c>
    </row>
    <row r="132" spans="2:10" ht="14.4">
      <c r="B132" s="61" t="s">
        <v>453</v>
      </c>
      <c r="C132" s="62" t="s">
        <v>1300</v>
      </c>
      <c r="D132" s="61" t="s">
        <v>396</v>
      </c>
      <c r="E132" s="61" t="s">
        <v>1322</v>
      </c>
      <c r="F132" s="64">
        <v>0.79443178729999997</v>
      </c>
      <c r="G132" s="66">
        <v>1.55</v>
      </c>
      <c r="H132" s="65">
        <v>1</v>
      </c>
      <c r="I132" s="65">
        <v>5</v>
      </c>
      <c r="J132" s="65">
        <v>7</v>
      </c>
    </row>
    <row r="133" spans="2:10" ht="14.4">
      <c r="B133" s="61" t="s">
        <v>924</v>
      </c>
      <c r="C133" s="62" t="s">
        <v>1300</v>
      </c>
      <c r="D133" s="61" t="s">
        <v>396</v>
      </c>
      <c r="E133" s="61" t="s">
        <v>1323</v>
      </c>
      <c r="F133" s="64">
        <v>0.81341811649999995</v>
      </c>
      <c r="G133" s="66">
        <v>2.77</v>
      </c>
      <c r="H133" s="65">
        <v>1</v>
      </c>
      <c r="I133" s="65">
        <v>8</v>
      </c>
      <c r="J133" s="65">
        <v>12</v>
      </c>
    </row>
    <row r="134" spans="2:10" ht="14.4">
      <c r="B134" s="61" t="s">
        <v>925</v>
      </c>
      <c r="C134" s="62" t="s">
        <v>1300</v>
      </c>
      <c r="D134" s="61" t="s">
        <v>396</v>
      </c>
      <c r="E134" s="61" t="s">
        <v>1324</v>
      </c>
      <c r="F134" s="64">
        <v>0.29068667920000002</v>
      </c>
      <c r="G134" s="66">
        <v>1.31</v>
      </c>
      <c r="H134" s="65">
        <v>1</v>
      </c>
      <c r="I134" s="65">
        <v>4</v>
      </c>
      <c r="J134" s="65">
        <v>6</v>
      </c>
    </row>
    <row r="135" spans="2:10" ht="14.4">
      <c r="B135" s="61" t="s">
        <v>926</v>
      </c>
      <c r="C135" s="62" t="s">
        <v>1300</v>
      </c>
      <c r="D135" s="61" t="s">
        <v>396</v>
      </c>
      <c r="E135" s="61" t="s">
        <v>1325</v>
      </c>
      <c r="F135" s="64">
        <v>1.2262749865</v>
      </c>
      <c r="G135" s="66">
        <v>3.52</v>
      </c>
      <c r="H135" s="65">
        <v>1</v>
      </c>
      <c r="I135" s="65">
        <v>11</v>
      </c>
      <c r="J135" s="65">
        <v>16</v>
      </c>
    </row>
    <row r="136" spans="2:10" ht="14.4">
      <c r="B136" s="61" t="s">
        <v>927</v>
      </c>
      <c r="C136" s="62" t="s">
        <v>1300</v>
      </c>
      <c r="D136" s="61" t="s">
        <v>396</v>
      </c>
      <c r="E136" s="61" t="s">
        <v>1326</v>
      </c>
      <c r="F136" s="64">
        <v>0.30843301550000002</v>
      </c>
      <c r="G136" s="66">
        <v>1.28</v>
      </c>
      <c r="H136" s="65">
        <v>1</v>
      </c>
      <c r="I136" s="65">
        <v>4</v>
      </c>
      <c r="J136" s="65">
        <v>6</v>
      </c>
    </row>
    <row r="137" spans="2:10" ht="14.4">
      <c r="B137" s="61" t="s">
        <v>928</v>
      </c>
      <c r="C137" s="62" t="s">
        <v>1300</v>
      </c>
      <c r="D137" s="61" t="s">
        <v>396</v>
      </c>
      <c r="E137" s="61" t="s">
        <v>1327</v>
      </c>
      <c r="F137" s="64">
        <v>0.860984792</v>
      </c>
      <c r="G137" s="66">
        <v>2.74</v>
      </c>
      <c r="H137" s="65">
        <v>1</v>
      </c>
      <c r="I137" s="65">
        <v>8</v>
      </c>
      <c r="J137" s="65">
        <v>12</v>
      </c>
    </row>
    <row r="138" spans="2:10" ht="14.4">
      <c r="B138" s="61" t="s">
        <v>929</v>
      </c>
      <c r="C138" s="62" t="s">
        <v>1300</v>
      </c>
      <c r="D138" s="61" t="s">
        <v>396</v>
      </c>
      <c r="E138" s="61" t="s">
        <v>1328</v>
      </c>
      <c r="F138" s="64">
        <v>0.35346231140000001</v>
      </c>
      <c r="G138" s="66">
        <v>1.35</v>
      </c>
      <c r="H138" s="65">
        <v>1</v>
      </c>
      <c r="I138" s="65">
        <v>4</v>
      </c>
      <c r="J138" s="65">
        <v>6</v>
      </c>
    </row>
    <row r="139" spans="2:10" ht="14.4">
      <c r="B139" s="61" t="s">
        <v>1009</v>
      </c>
      <c r="C139" s="62" t="s">
        <v>1300</v>
      </c>
      <c r="D139" s="61" t="s">
        <v>396</v>
      </c>
      <c r="E139" s="61" t="s">
        <v>1329</v>
      </c>
      <c r="F139" s="64">
        <v>0.90346661390000005</v>
      </c>
      <c r="G139" s="66">
        <v>1.83</v>
      </c>
      <c r="H139" s="65">
        <v>1</v>
      </c>
      <c r="I139" s="65">
        <v>5</v>
      </c>
      <c r="J139" s="65">
        <v>8</v>
      </c>
    </row>
    <row r="140" spans="2:10" ht="14.4">
      <c r="B140" s="61" t="s">
        <v>1010</v>
      </c>
      <c r="C140" s="62" t="s">
        <v>1300</v>
      </c>
      <c r="D140" s="61" t="s">
        <v>396</v>
      </c>
      <c r="E140" s="61" t="s">
        <v>1330</v>
      </c>
      <c r="F140" s="64">
        <v>0.2678287942</v>
      </c>
      <c r="G140" s="66">
        <v>1.1000000000000001</v>
      </c>
      <c r="H140" s="65">
        <v>1</v>
      </c>
      <c r="I140" s="65">
        <v>3</v>
      </c>
      <c r="J140" s="65">
        <v>5</v>
      </c>
    </row>
    <row r="141" spans="2:10" ht="14.4">
      <c r="B141" s="61" t="s">
        <v>1011</v>
      </c>
      <c r="C141" s="62" t="s">
        <v>1300</v>
      </c>
      <c r="D141" s="61" t="s">
        <v>396</v>
      </c>
      <c r="E141" s="61" t="s">
        <v>1331</v>
      </c>
      <c r="F141" s="64">
        <v>0.91452236929999997</v>
      </c>
      <c r="G141" s="66">
        <v>3.07</v>
      </c>
      <c r="H141" s="65">
        <v>1</v>
      </c>
      <c r="I141" s="65">
        <v>9</v>
      </c>
      <c r="J141" s="65">
        <v>14</v>
      </c>
    </row>
    <row r="142" spans="2:10" ht="14.4">
      <c r="B142" s="61" t="s">
        <v>1012</v>
      </c>
      <c r="C142" s="62" t="s">
        <v>1300</v>
      </c>
      <c r="D142" s="61" t="s">
        <v>396</v>
      </c>
      <c r="E142" s="61" t="s">
        <v>1332</v>
      </c>
      <c r="F142" s="64">
        <v>0.324317929</v>
      </c>
      <c r="G142" s="66">
        <v>1.1000000000000001</v>
      </c>
      <c r="H142" s="65">
        <v>1</v>
      </c>
      <c r="I142" s="65">
        <v>3</v>
      </c>
      <c r="J142" s="65">
        <v>5</v>
      </c>
    </row>
    <row r="143" spans="2:10" ht="14.4">
      <c r="B143" s="61" t="s">
        <v>454</v>
      </c>
      <c r="C143" s="62" t="s">
        <v>1300</v>
      </c>
      <c r="D143" s="61" t="s">
        <v>396</v>
      </c>
      <c r="E143" s="61" t="s">
        <v>1333</v>
      </c>
      <c r="F143" s="64">
        <v>0.98370198129999997</v>
      </c>
      <c r="G143" s="66">
        <v>2.71</v>
      </c>
      <c r="H143" s="65">
        <v>1</v>
      </c>
      <c r="I143" s="65">
        <v>8</v>
      </c>
      <c r="J143" s="65">
        <v>12</v>
      </c>
    </row>
    <row r="144" spans="2:10" ht="14.4">
      <c r="B144" s="61" t="s">
        <v>455</v>
      </c>
      <c r="C144" s="62" t="s">
        <v>1300</v>
      </c>
      <c r="D144" s="61" t="s">
        <v>396</v>
      </c>
      <c r="E144" s="61" t="s">
        <v>1334</v>
      </c>
      <c r="F144" s="64">
        <v>0.32222193710000002</v>
      </c>
      <c r="G144" s="66">
        <v>1.19</v>
      </c>
      <c r="H144" s="65">
        <v>1</v>
      </c>
      <c r="I144" s="65">
        <v>4</v>
      </c>
      <c r="J144" s="65">
        <v>5</v>
      </c>
    </row>
    <row r="145" spans="2:10" ht="14.4">
      <c r="B145" s="61" t="s">
        <v>456</v>
      </c>
      <c r="C145" s="62" t="s">
        <v>1300</v>
      </c>
      <c r="D145" s="61" t="s">
        <v>396</v>
      </c>
      <c r="E145" s="61" t="s">
        <v>1335</v>
      </c>
      <c r="F145" s="64">
        <v>1.2774114135000001</v>
      </c>
      <c r="G145" s="66">
        <v>3.48</v>
      </c>
      <c r="H145" s="65">
        <v>1</v>
      </c>
      <c r="I145" s="65">
        <v>10</v>
      </c>
      <c r="J145" s="65">
        <v>16</v>
      </c>
    </row>
    <row r="146" spans="2:10" ht="14.4">
      <c r="B146" s="61" t="s">
        <v>457</v>
      </c>
      <c r="C146" s="62" t="s">
        <v>1300</v>
      </c>
      <c r="D146" s="61" t="s">
        <v>396</v>
      </c>
      <c r="E146" s="61" t="s">
        <v>1336</v>
      </c>
      <c r="F146" s="64">
        <v>0.34868867050000002</v>
      </c>
      <c r="G146" s="66">
        <v>1.21</v>
      </c>
      <c r="H146" s="65">
        <v>1</v>
      </c>
      <c r="I146" s="65">
        <v>4</v>
      </c>
      <c r="J146" s="65">
        <v>5</v>
      </c>
    </row>
    <row r="147" spans="2:10" ht="14.4">
      <c r="B147" s="61" t="s">
        <v>458</v>
      </c>
      <c r="C147" s="62" t="s">
        <v>1337</v>
      </c>
      <c r="D147" s="61" t="s">
        <v>1174</v>
      </c>
      <c r="E147" s="61" t="s">
        <v>1338</v>
      </c>
      <c r="F147" s="64">
        <v>10.171411279000001</v>
      </c>
      <c r="G147" s="66">
        <v>17.920000000000002</v>
      </c>
      <c r="H147" s="65">
        <v>6</v>
      </c>
      <c r="I147" s="65">
        <v>54</v>
      </c>
      <c r="J147" s="65">
        <v>81</v>
      </c>
    </row>
    <row r="148" spans="2:10" ht="14.4">
      <c r="B148" s="61" t="s">
        <v>459</v>
      </c>
      <c r="C148" s="62" t="s">
        <v>1337</v>
      </c>
      <c r="D148" s="61" t="s">
        <v>1174</v>
      </c>
      <c r="E148" s="61" t="s">
        <v>1339</v>
      </c>
      <c r="F148" s="64">
        <v>5.7071452332000003</v>
      </c>
      <c r="G148" s="66">
        <v>9.77</v>
      </c>
      <c r="H148" s="65">
        <v>3</v>
      </c>
      <c r="I148" s="65">
        <v>29</v>
      </c>
      <c r="J148" s="65">
        <v>44</v>
      </c>
    </row>
    <row r="149" spans="2:10" ht="14.4">
      <c r="B149" s="61" t="s">
        <v>1013</v>
      </c>
      <c r="C149" s="62" t="s">
        <v>1337</v>
      </c>
      <c r="D149" s="61" t="s">
        <v>1174</v>
      </c>
      <c r="E149" s="61" t="s">
        <v>1340</v>
      </c>
      <c r="F149" s="64">
        <v>4.0284773488000001</v>
      </c>
      <c r="G149" s="66">
        <v>6.01</v>
      </c>
      <c r="H149" s="65">
        <v>2</v>
      </c>
      <c r="I149" s="65">
        <v>18</v>
      </c>
      <c r="J149" s="65">
        <v>27</v>
      </c>
    </row>
    <row r="150" spans="2:10" ht="14.4">
      <c r="B150" s="61" t="s">
        <v>460</v>
      </c>
      <c r="C150" s="62" t="s">
        <v>1337</v>
      </c>
      <c r="D150" s="61" t="s">
        <v>1174</v>
      </c>
      <c r="E150" s="61" t="s">
        <v>1341</v>
      </c>
      <c r="F150" s="64">
        <v>6.4071592636999997</v>
      </c>
      <c r="G150" s="66">
        <v>12.88</v>
      </c>
      <c r="H150" s="65">
        <v>4</v>
      </c>
      <c r="I150" s="65">
        <v>39</v>
      </c>
      <c r="J150" s="65">
        <v>58</v>
      </c>
    </row>
    <row r="151" spans="2:10" ht="14.4">
      <c r="B151" s="61" t="s">
        <v>461</v>
      </c>
      <c r="C151" s="62" t="s">
        <v>1337</v>
      </c>
      <c r="D151" s="61" t="s">
        <v>1174</v>
      </c>
      <c r="E151" s="61" t="s">
        <v>1342</v>
      </c>
      <c r="F151" s="64">
        <v>1.8495711962000001</v>
      </c>
      <c r="G151" s="66">
        <v>2.57</v>
      </c>
      <c r="H151" s="65">
        <v>1</v>
      </c>
      <c r="I151" s="65">
        <v>8</v>
      </c>
      <c r="J151" s="65">
        <v>12</v>
      </c>
    </row>
    <row r="152" spans="2:10" ht="14.4">
      <c r="B152" s="61" t="s">
        <v>462</v>
      </c>
      <c r="C152" s="62" t="s">
        <v>1337</v>
      </c>
      <c r="D152" s="61" t="s">
        <v>1174</v>
      </c>
      <c r="E152" s="61" t="s">
        <v>1343</v>
      </c>
      <c r="F152" s="64">
        <v>1.0381938988999999</v>
      </c>
      <c r="G152" s="66">
        <v>1.08</v>
      </c>
      <c r="H152" s="65">
        <v>1</v>
      </c>
      <c r="I152" s="65">
        <v>3</v>
      </c>
      <c r="J152" s="65">
        <v>5</v>
      </c>
    </row>
    <row r="153" spans="2:10" ht="14.4">
      <c r="B153" s="61" t="s">
        <v>1135</v>
      </c>
      <c r="C153" s="62" t="s">
        <v>1337</v>
      </c>
      <c r="D153" s="61" t="s">
        <v>1174</v>
      </c>
      <c r="E153" s="61" t="s">
        <v>1344</v>
      </c>
      <c r="F153" s="64">
        <v>40.024926340999997</v>
      </c>
      <c r="G153" s="66">
        <v>32.729999999999997</v>
      </c>
      <c r="H153" s="65">
        <v>11</v>
      </c>
      <c r="I153" s="65">
        <v>98</v>
      </c>
      <c r="J153" s="65">
        <v>147</v>
      </c>
    </row>
    <row r="154" spans="2:10" ht="14.4">
      <c r="B154" s="61" t="s">
        <v>813</v>
      </c>
      <c r="C154" s="62" t="s">
        <v>1337</v>
      </c>
      <c r="D154" s="61" t="s">
        <v>1174</v>
      </c>
      <c r="E154" s="61" t="s">
        <v>1345</v>
      </c>
      <c r="F154" s="64">
        <v>10.213567399</v>
      </c>
      <c r="G154" s="66">
        <v>13.17</v>
      </c>
      <c r="H154" s="65">
        <v>4</v>
      </c>
      <c r="I154" s="65">
        <v>40</v>
      </c>
      <c r="J154" s="65">
        <v>59</v>
      </c>
    </row>
    <row r="155" spans="2:10" ht="14.4">
      <c r="B155" s="61" t="s">
        <v>814</v>
      </c>
      <c r="C155" s="62" t="s">
        <v>1337</v>
      </c>
      <c r="D155" s="61" t="s">
        <v>1174</v>
      </c>
      <c r="E155" s="61" t="s">
        <v>1346</v>
      </c>
      <c r="F155" s="64">
        <v>6.4037544689999999</v>
      </c>
      <c r="G155" s="66">
        <v>7.56</v>
      </c>
      <c r="H155" s="65">
        <v>3</v>
      </c>
      <c r="I155" s="65">
        <v>23</v>
      </c>
      <c r="J155" s="65">
        <v>34</v>
      </c>
    </row>
    <row r="156" spans="2:10" ht="14.4">
      <c r="B156" s="61" t="s">
        <v>930</v>
      </c>
      <c r="C156" s="62" t="s">
        <v>1337</v>
      </c>
      <c r="D156" s="61" t="s">
        <v>1174</v>
      </c>
      <c r="E156" s="61" t="s">
        <v>1347</v>
      </c>
      <c r="F156" s="64">
        <v>5.9361768379999997</v>
      </c>
      <c r="G156" s="66">
        <v>12.26</v>
      </c>
      <c r="H156" s="65">
        <v>4</v>
      </c>
      <c r="I156" s="65">
        <v>37</v>
      </c>
      <c r="J156" s="65">
        <v>55</v>
      </c>
    </row>
    <row r="157" spans="2:10" ht="14.4">
      <c r="B157" s="61" t="s">
        <v>931</v>
      </c>
      <c r="C157" s="62" t="s">
        <v>1337</v>
      </c>
      <c r="D157" s="61" t="s">
        <v>1174</v>
      </c>
      <c r="E157" s="61" t="s">
        <v>1348</v>
      </c>
      <c r="F157" s="64">
        <v>2.8391881554</v>
      </c>
      <c r="G157" s="66">
        <v>6.48</v>
      </c>
      <c r="H157" s="65">
        <v>2</v>
      </c>
      <c r="I157" s="65">
        <v>19</v>
      </c>
      <c r="J157" s="65">
        <v>29</v>
      </c>
    </row>
    <row r="158" spans="2:10" ht="14.4">
      <c r="B158" s="61" t="s">
        <v>815</v>
      </c>
      <c r="C158" s="62" t="s">
        <v>1337</v>
      </c>
      <c r="D158" s="61" t="s">
        <v>1174</v>
      </c>
      <c r="E158" s="61" t="s">
        <v>1349</v>
      </c>
      <c r="F158" s="64">
        <v>4.5056301554999996</v>
      </c>
      <c r="G158" s="66">
        <v>10.65</v>
      </c>
      <c r="H158" s="65">
        <v>4</v>
      </c>
      <c r="I158" s="65">
        <v>32</v>
      </c>
      <c r="J158" s="65">
        <v>48</v>
      </c>
    </row>
    <row r="159" spans="2:10" ht="14.4">
      <c r="B159" s="61" t="s">
        <v>816</v>
      </c>
      <c r="C159" s="62" t="s">
        <v>1337</v>
      </c>
      <c r="D159" s="61" t="s">
        <v>1174</v>
      </c>
      <c r="E159" s="61" t="s">
        <v>1350</v>
      </c>
      <c r="F159" s="64">
        <v>1.7236048586999999</v>
      </c>
      <c r="G159" s="66">
        <v>3.55</v>
      </c>
      <c r="H159" s="65">
        <v>1</v>
      </c>
      <c r="I159" s="65">
        <v>11</v>
      </c>
      <c r="J159" s="65">
        <v>16</v>
      </c>
    </row>
    <row r="160" spans="2:10" ht="14.4">
      <c r="B160" s="61" t="s">
        <v>817</v>
      </c>
      <c r="C160" s="62" t="s">
        <v>1337</v>
      </c>
      <c r="D160" s="61" t="s">
        <v>1174</v>
      </c>
      <c r="E160" s="61" t="s">
        <v>1351</v>
      </c>
      <c r="F160" s="64">
        <v>0.76585895240000001</v>
      </c>
      <c r="G160" s="66">
        <v>1.38</v>
      </c>
      <c r="H160" s="65">
        <v>1</v>
      </c>
      <c r="I160" s="65">
        <v>4</v>
      </c>
      <c r="J160" s="65">
        <v>6</v>
      </c>
    </row>
    <row r="161" spans="2:10" ht="14.4">
      <c r="B161" s="61" t="s">
        <v>463</v>
      </c>
      <c r="C161" s="62" t="s">
        <v>1337</v>
      </c>
      <c r="D161" s="61" t="s">
        <v>396</v>
      </c>
      <c r="E161" s="61" t="s">
        <v>1352</v>
      </c>
      <c r="F161" s="64">
        <v>7.2997573100000004</v>
      </c>
      <c r="G161" s="66">
        <v>13.78</v>
      </c>
      <c r="H161" s="65">
        <v>5</v>
      </c>
      <c r="I161" s="65">
        <v>41</v>
      </c>
      <c r="J161" s="65">
        <v>62</v>
      </c>
    </row>
    <row r="162" spans="2:10" ht="14.4">
      <c r="B162" s="61" t="s">
        <v>464</v>
      </c>
      <c r="C162" s="62" t="s">
        <v>1337</v>
      </c>
      <c r="D162" s="61" t="s">
        <v>396</v>
      </c>
      <c r="E162" s="61" t="s">
        <v>1353</v>
      </c>
      <c r="F162" s="64">
        <v>3.9418819184</v>
      </c>
      <c r="G162" s="66">
        <v>9.0500000000000007</v>
      </c>
      <c r="H162" s="65">
        <v>3</v>
      </c>
      <c r="I162" s="65">
        <v>27</v>
      </c>
      <c r="J162" s="65">
        <v>41</v>
      </c>
    </row>
    <row r="163" spans="2:10" ht="14.4">
      <c r="B163" s="61" t="s">
        <v>465</v>
      </c>
      <c r="C163" s="62" t="s">
        <v>1337</v>
      </c>
      <c r="D163" s="61" t="s">
        <v>396</v>
      </c>
      <c r="E163" s="61" t="s">
        <v>1354</v>
      </c>
      <c r="F163" s="64">
        <v>2.2103815602000001</v>
      </c>
      <c r="G163" s="66">
        <v>6.01</v>
      </c>
      <c r="H163" s="65">
        <v>2</v>
      </c>
      <c r="I163" s="65">
        <v>18</v>
      </c>
      <c r="J163" s="65">
        <v>27</v>
      </c>
    </row>
    <row r="164" spans="2:10" ht="14.4">
      <c r="B164" s="61" t="s">
        <v>466</v>
      </c>
      <c r="C164" s="62" t="s">
        <v>1337</v>
      </c>
      <c r="D164" s="61" t="s">
        <v>396</v>
      </c>
      <c r="E164" s="61" t="s">
        <v>1355</v>
      </c>
      <c r="F164" s="64">
        <v>0.82910256729999998</v>
      </c>
      <c r="G164" s="66">
        <v>2.57</v>
      </c>
      <c r="H164" s="65">
        <v>1</v>
      </c>
      <c r="I164" s="65">
        <v>8</v>
      </c>
      <c r="J164" s="65">
        <v>12</v>
      </c>
    </row>
    <row r="165" spans="2:10" ht="14.4">
      <c r="B165" s="61" t="s">
        <v>467</v>
      </c>
      <c r="C165" s="62" t="s">
        <v>1337</v>
      </c>
      <c r="D165" s="61" t="s">
        <v>396</v>
      </c>
      <c r="E165" s="61" t="s">
        <v>1356</v>
      </c>
      <c r="F165" s="64">
        <v>1.9014195278999999</v>
      </c>
      <c r="G165" s="66">
        <v>5.74</v>
      </c>
      <c r="H165" s="65">
        <v>2</v>
      </c>
      <c r="I165" s="65">
        <v>17</v>
      </c>
      <c r="J165" s="65">
        <v>26</v>
      </c>
    </row>
    <row r="166" spans="2:10" ht="14.4">
      <c r="B166" s="61" t="s">
        <v>468</v>
      </c>
      <c r="C166" s="62" t="s">
        <v>1337</v>
      </c>
      <c r="D166" s="61" t="s">
        <v>396</v>
      </c>
      <c r="E166" s="61" t="s">
        <v>1357</v>
      </c>
      <c r="F166" s="64">
        <v>0.83475791190000004</v>
      </c>
      <c r="G166" s="66">
        <v>2.66</v>
      </c>
      <c r="H166" s="65">
        <v>1</v>
      </c>
      <c r="I166" s="65">
        <v>8</v>
      </c>
      <c r="J166" s="65">
        <v>12</v>
      </c>
    </row>
    <row r="167" spans="2:10" ht="14.4">
      <c r="B167" s="61" t="s">
        <v>1014</v>
      </c>
      <c r="C167" s="62" t="s">
        <v>1337</v>
      </c>
      <c r="D167" s="61" t="s">
        <v>396</v>
      </c>
      <c r="E167" s="61" t="s">
        <v>1358</v>
      </c>
      <c r="F167" s="64">
        <v>0.66180500340000004</v>
      </c>
      <c r="G167" s="66">
        <v>1.87</v>
      </c>
      <c r="H167" s="65">
        <v>1</v>
      </c>
      <c r="I167" s="65">
        <v>6</v>
      </c>
      <c r="J167" s="65">
        <v>8</v>
      </c>
    </row>
    <row r="168" spans="2:10" ht="14.4">
      <c r="B168" s="61" t="s">
        <v>1015</v>
      </c>
      <c r="C168" s="62" t="s">
        <v>1337</v>
      </c>
      <c r="D168" s="61" t="s">
        <v>396</v>
      </c>
      <c r="E168" s="61" t="s">
        <v>1359</v>
      </c>
      <c r="F168" s="64">
        <v>0.3458357695</v>
      </c>
      <c r="G168" s="66">
        <v>1.05</v>
      </c>
      <c r="H168" s="65">
        <v>1</v>
      </c>
      <c r="I168" s="65">
        <v>3</v>
      </c>
      <c r="J168" s="65">
        <v>5</v>
      </c>
    </row>
    <row r="169" spans="2:10" ht="14.4">
      <c r="B169" s="61" t="s">
        <v>818</v>
      </c>
      <c r="C169" s="62" t="s">
        <v>1337</v>
      </c>
      <c r="D169" s="61" t="s">
        <v>396</v>
      </c>
      <c r="E169" s="61" t="s">
        <v>1360</v>
      </c>
      <c r="F169" s="64">
        <v>2.4298959636999999</v>
      </c>
      <c r="G169" s="66">
        <v>6.11</v>
      </c>
      <c r="H169" s="65">
        <v>2</v>
      </c>
      <c r="I169" s="65">
        <v>18</v>
      </c>
      <c r="J169" s="65">
        <v>27</v>
      </c>
    </row>
    <row r="170" spans="2:10" ht="14.4">
      <c r="B170" s="61" t="s">
        <v>819</v>
      </c>
      <c r="C170" s="62" t="s">
        <v>1337</v>
      </c>
      <c r="D170" s="61" t="s">
        <v>396</v>
      </c>
      <c r="E170" s="61" t="s">
        <v>1361</v>
      </c>
      <c r="F170" s="64">
        <v>0.97706981429999995</v>
      </c>
      <c r="G170" s="66">
        <v>2.65</v>
      </c>
      <c r="H170" s="65">
        <v>1</v>
      </c>
      <c r="I170" s="65">
        <v>8</v>
      </c>
      <c r="J170" s="65">
        <v>12</v>
      </c>
    </row>
    <row r="171" spans="2:10" ht="14.4">
      <c r="B171" s="61" t="s">
        <v>469</v>
      </c>
      <c r="C171" s="62" t="s">
        <v>1337</v>
      </c>
      <c r="D171" s="61" t="s">
        <v>396</v>
      </c>
      <c r="E171" s="61" t="s">
        <v>1362</v>
      </c>
      <c r="F171" s="64">
        <v>1.7486639208000001</v>
      </c>
      <c r="G171" s="66">
        <v>5.54</v>
      </c>
      <c r="H171" s="65">
        <v>2</v>
      </c>
      <c r="I171" s="65">
        <v>17</v>
      </c>
      <c r="J171" s="65">
        <v>25</v>
      </c>
    </row>
    <row r="172" spans="2:10" ht="14.4">
      <c r="B172" s="61" t="s">
        <v>470</v>
      </c>
      <c r="C172" s="62" t="s">
        <v>1337</v>
      </c>
      <c r="D172" s="61" t="s">
        <v>396</v>
      </c>
      <c r="E172" s="61" t="s">
        <v>1363</v>
      </c>
      <c r="F172" s="64">
        <v>0.80839176970000004</v>
      </c>
      <c r="G172" s="66">
        <v>2.7</v>
      </c>
      <c r="H172" s="65">
        <v>1</v>
      </c>
      <c r="I172" s="65">
        <v>8</v>
      </c>
      <c r="J172" s="65">
        <v>12</v>
      </c>
    </row>
    <row r="173" spans="2:10" ht="14.4">
      <c r="B173" s="61" t="s">
        <v>471</v>
      </c>
      <c r="C173" s="62" t="s">
        <v>1337</v>
      </c>
      <c r="D173" s="61" t="s">
        <v>396</v>
      </c>
      <c r="E173" s="61" t="s">
        <v>1364</v>
      </c>
      <c r="F173" s="64">
        <v>2.2677839360999998</v>
      </c>
      <c r="G173" s="66">
        <v>6.74</v>
      </c>
      <c r="H173" s="65">
        <v>2</v>
      </c>
      <c r="I173" s="65">
        <v>20</v>
      </c>
      <c r="J173" s="65">
        <v>30</v>
      </c>
    </row>
    <row r="174" spans="2:10" ht="14.4">
      <c r="B174" s="61" t="s">
        <v>472</v>
      </c>
      <c r="C174" s="62" t="s">
        <v>1337</v>
      </c>
      <c r="D174" s="61" t="s">
        <v>396</v>
      </c>
      <c r="E174" s="61" t="s">
        <v>1365</v>
      </c>
      <c r="F174" s="64">
        <v>0.817898193</v>
      </c>
      <c r="G174" s="66">
        <v>2.5499999999999998</v>
      </c>
      <c r="H174" s="65">
        <v>1</v>
      </c>
      <c r="I174" s="65">
        <v>8</v>
      </c>
      <c r="J174" s="65">
        <v>11</v>
      </c>
    </row>
    <row r="175" spans="2:10" ht="14.4">
      <c r="B175" s="61" t="s">
        <v>473</v>
      </c>
      <c r="C175" s="62" t="s">
        <v>1337</v>
      </c>
      <c r="D175" s="61" t="s">
        <v>396</v>
      </c>
      <c r="E175" s="61" t="s">
        <v>1366</v>
      </c>
      <c r="F175" s="64">
        <v>1.0008978916</v>
      </c>
      <c r="G175" s="66">
        <v>2.83</v>
      </c>
      <c r="H175" s="65">
        <v>1</v>
      </c>
      <c r="I175" s="65">
        <v>8</v>
      </c>
      <c r="J175" s="65">
        <v>13</v>
      </c>
    </row>
    <row r="176" spans="2:10" ht="14.4">
      <c r="B176" s="61" t="s">
        <v>474</v>
      </c>
      <c r="C176" s="62" t="s">
        <v>1337</v>
      </c>
      <c r="D176" s="61" t="s">
        <v>396</v>
      </c>
      <c r="E176" s="61" t="s">
        <v>1367</v>
      </c>
      <c r="F176" s="64">
        <v>0.350362016</v>
      </c>
      <c r="G176" s="66">
        <v>1.34</v>
      </c>
      <c r="H176" s="65">
        <v>1</v>
      </c>
      <c r="I176" s="65">
        <v>4</v>
      </c>
      <c r="J176" s="65">
        <v>6</v>
      </c>
    </row>
    <row r="177" spans="2:10" ht="14.4">
      <c r="B177" s="61" t="s">
        <v>820</v>
      </c>
      <c r="C177" s="62" t="s">
        <v>1337</v>
      </c>
      <c r="D177" s="61" t="s">
        <v>396</v>
      </c>
      <c r="E177" s="61" t="s">
        <v>1368</v>
      </c>
      <c r="F177" s="64">
        <v>1.9484733137000001</v>
      </c>
      <c r="G177" s="66">
        <v>5.19</v>
      </c>
      <c r="H177" s="65">
        <v>2</v>
      </c>
      <c r="I177" s="65">
        <v>16</v>
      </c>
      <c r="J177" s="65">
        <v>23</v>
      </c>
    </row>
    <row r="178" spans="2:10" ht="14.4">
      <c r="B178" s="61" t="s">
        <v>821</v>
      </c>
      <c r="C178" s="62" t="s">
        <v>1337</v>
      </c>
      <c r="D178" s="61" t="s">
        <v>396</v>
      </c>
      <c r="E178" s="61" t="s">
        <v>1369</v>
      </c>
      <c r="F178" s="64">
        <v>0.8270725229</v>
      </c>
      <c r="G178" s="66">
        <v>2.44</v>
      </c>
      <c r="H178" s="65">
        <v>1</v>
      </c>
      <c r="I178" s="65">
        <v>7</v>
      </c>
      <c r="J178" s="65">
        <v>11</v>
      </c>
    </row>
    <row r="179" spans="2:10" ht="14.4">
      <c r="B179" s="61" t="s">
        <v>475</v>
      </c>
      <c r="C179" s="62" t="s">
        <v>1337</v>
      </c>
      <c r="D179" s="61" t="s">
        <v>396</v>
      </c>
      <c r="E179" s="61" t="s">
        <v>1370</v>
      </c>
      <c r="F179" s="64">
        <v>0.98352092209999997</v>
      </c>
      <c r="G179" s="66">
        <v>2.82</v>
      </c>
      <c r="H179" s="65">
        <v>1</v>
      </c>
      <c r="I179" s="65">
        <v>8</v>
      </c>
      <c r="J179" s="65">
        <v>13</v>
      </c>
    </row>
    <row r="180" spans="2:10" ht="14.4">
      <c r="B180" s="61" t="s">
        <v>476</v>
      </c>
      <c r="C180" s="62" t="s">
        <v>1337</v>
      </c>
      <c r="D180" s="61" t="s">
        <v>396</v>
      </c>
      <c r="E180" s="61" t="s">
        <v>1371</v>
      </c>
      <c r="F180" s="64">
        <v>0.3612839263</v>
      </c>
      <c r="G180" s="66">
        <v>1.35</v>
      </c>
      <c r="H180" s="65">
        <v>1</v>
      </c>
      <c r="I180" s="65">
        <v>4</v>
      </c>
      <c r="J180" s="65">
        <v>6</v>
      </c>
    </row>
    <row r="181" spans="2:10" ht="14.4">
      <c r="B181" s="61" t="s">
        <v>477</v>
      </c>
      <c r="C181" s="62" t="s">
        <v>1337</v>
      </c>
      <c r="D181" s="61" t="s">
        <v>396</v>
      </c>
      <c r="E181" s="61" t="s">
        <v>1372</v>
      </c>
      <c r="F181" s="64">
        <v>1.3531140141</v>
      </c>
      <c r="G181" s="66">
        <v>2.94</v>
      </c>
      <c r="H181" s="65">
        <v>1</v>
      </c>
      <c r="I181" s="65">
        <v>9</v>
      </c>
      <c r="J181" s="65">
        <v>13</v>
      </c>
    </row>
    <row r="182" spans="2:10" ht="14.4">
      <c r="B182" s="61" t="s">
        <v>478</v>
      </c>
      <c r="C182" s="62" t="s">
        <v>1337</v>
      </c>
      <c r="D182" s="61" t="s">
        <v>396</v>
      </c>
      <c r="E182" s="61" t="s">
        <v>1373</v>
      </c>
      <c r="F182" s="64">
        <v>0.61321296150000004</v>
      </c>
      <c r="G182" s="66">
        <v>1.56</v>
      </c>
      <c r="H182" s="65">
        <v>1</v>
      </c>
      <c r="I182" s="65">
        <v>5</v>
      </c>
      <c r="J182" s="65">
        <v>7</v>
      </c>
    </row>
    <row r="183" spans="2:10" ht="14.4">
      <c r="B183" s="61" t="s">
        <v>479</v>
      </c>
      <c r="C183" s="62" t="s">
        <v>1337</v>
      </c>
      <c r="D183" s="61" t="s">
        <v>396</v>
      </c>
      <c r="E183" s="61" t="s">
        <v>1374</v>
      </c>
      <c r="F183" s="64">
        <v>2.5592728999999999</v>
      </c>
      <c r="G183" s="66">
        <v>7.65</v>
      </c>
      <c r="H183" s="65">
        <v>3</v>
      </c>
      <c r="I183" s="65">
        <v>23</v>
      </c>
      <c r="J183" s="65">
        <v>34</v>
      </c>
    </row>
    <row r="184" spans="2:10" ht="14.4">
      <c r="B184" s="61" t="s">
        <v>480</v>
      </c>
      <c r="C184" s="62" t="s">
        <v>1337</v>
      </c>
      <c r="D184" s="61" t="s">
        <v>396</v>
      </c>
      <c r="E184" s="61" t="s">
        <v>1375</v>
      </c>
      <c r="F184" s="64">
        <v>1.0504796782000001</v>
      </c>
      <c r="G184" s="66">
        <v>2.92</v>
      </c>
      <c r="H184" s="65">
        <v>1</v>
      </c>
      <c r="I184" s="65">
        <v>9</v>
      </c>
      <c r="J184" s="65">
        <v>13</v>
      </c>
    </row>
    <row r="185" spans="2:10" ht="14.4">
      <c r="B185" s="61" t="s">
        <v>481</v>
      </c>
      <c r="C185" s="62" t="s">
        <v>1337</v>
      </c>
      <c r="D185" s="61" t="s">
        <v>396</v>
      </c>
      <c r="E185" s="61" t="s">
        <v>1376</v>
      </c>
      <c r="F185" s="64">
        <v>0.63583354020000005</v>
      </c>
      <c r="G185" s="66">
        <v>1.64</v>
      </c>
      <c r="H185" s="65">
        <v>1</v>
      </c>
      <c r="I185" s="65">
        <v>5</v>
      </c>
      <c r="J185" s="65">
        <v>7</v>
      </c>
    </row>
    <row r="186" spans="2:10" ht="14.4">
      <c r="B186" s="61" t="s">
        <v>482</v>
      </c>
      <c r="C186" s="62" t="s">
        <v>1337</v>
      </c>
      <c r="D186" s="61" t="s">
        <v>396</v>
      </c>
      <c r="E186" s="61" t="s">
        <v>1377</v>
      </c>
      <c r="F186" s="64">
        <v>2.7342602535</v>
      </c>
      <c r="G186" s="66">
        <v>8.44</v>
      </c>
      <c r="H186" s="65">
        <v>3</v>
      </c>
      <c r="I186" s="65">
        <v>25</v>
      </c>
      <c r="J186" s="65">
        <v>38</v>
      </c>
    </row>
    <row r="187" spans="2:10" ht="14.4">
      <c r="B187" s="61" t="s">
        <v>483</v>
      </c>
      <c r="C187" s="62" t="s">
        <v>1337</v>
      </c>
      <c r="D187" s="61" t="s">
        <v>396</v>
      </c>
      <c r="E187" s="61" t="s">
        <v>1378</v>
      </c>
      <c r="F187" s="64">
        <v>1.3774768706</v>
      </c>
      <c r="G187" s="66">
        <v>4.32</v>
      </c>
      <c r="H187" s="65">
        <v>1</v>
      </c>
      <c r="I187" s="65">
        <v>13</v>
      </c>
      <c r="J187" s="65">
        <v>19</v>
      </c>
    </row>
    <row r="188" spans="2:10" ht="14.4">
      <c r="B188" s="61" t="s">
        <v>484</v>
      </c>
      <c r="C188" s="62" t="s">
        <v>1337</v>
      </c>
      <c r="D188" s="61" t="s">
        <v>396</v>
      </c>
      <c r="E188" s="61" t="s">
        <v>1379</v>
      </c>
      <c r="F188" s="64">
        <v>0.64179671739999999</v>
      </c>
      <c r="G188" s="66">
        <v>2.1</v>
      </c>
      <c r="H188" s="65">
        <v>1</v>
      </c>
      <c r="I188" s="65">
        <v>6</v>
      </c>
      <c r="J188" s="65">
        <v>9</v>
      </c>
    </row>
    <row r="189" spans="2:10" ht="14.4">
      <c r="B189" s="61" t="s">
        <v>485</v>
      </c>
      <c r="C189" s="62" t="s">
        <v>1337</v>
      </c>
      <c r="D189" s="61" t="s">
        <v>396</v>
      </c>
      <c r="E189" s="61" t="s">
        <v>1380</v>
      </c>
      <c r="F189" s="64">
        <v>2.0899231723999998</v>
      </c>
      <c r="G189" s="66">
        <v>6.62</v>
      </c>
      <c r="H189" s="65">
        <v>2</v>
      </c>
      <c r="I189" s="65">
        <v>20</v>
      </c>
      <c r="J189" s="65">
        <v>30</v>
      </c>
    </row>
    <row r="190" spans="2:10" ht="14.4">
      <c r="B190" s="61" t="s">
        <v>486</v>
      </c>
      <c r="C190" s="62" t="s">
        <v>1337</v>
      </c>
      <c r="D190" s="61" t="s">
        <v>396</v>
      </c>
      <c r="E190" s="61" t="s">
        <v>1381</v>
      </c>
      <c r="F190" s="64">
        <v>0.75669100680000001</v>
      </c>
      <c r="G190" s="66">
        <v>2.54</v>
      </c>
      <c r="H190" s="65">
        <v>1</v>
      </c>
      <c r="I190" s="65">
        <v>8</v>
      </c>
      <c r="J190" s="65">
        <v>11</v>
      </c>
    </row>
    <row r="191" spans="2:10" ht="14.4">
      <c r="B191" s="61" t="s">
        <v>487</v>
      </c>
      <c r="C191" s="62" t="s">
        <v>1337</v>
      </c>
      <c r="D191" s="61" t="s">
        <v>396</v>
      </c>
      <c r="E191" s="61" t="s">
        <v>1382</v>
      </c>
      <c r="F191" s="64">
        <v>1.2717343468</v>
      </c>
      <c r="G191" s="66">
        <v>3.71</v>
      </c>
      <c r="H191" s="65">
        <v>1</v>
      </c>
      <c r="I191" s="65">
        <v>11</v>
      </c>
      <c r="J191" s="65">
        <v>17</v>
      </c>
    </row>
    <row r="192" spans="2:10" ht="14.4">
      <c r="B192" s="61" t="s">
        <v>488</v>
      </c>
      <c r="C192" s="62" t="s">
        <v>1337</v>
      </c>
      <c r="D192" s="61" t="s">
        <v>396</v>
      </c>
      <c r="E192" s="61" t="s">
        <v>1383</v>
      </c>
      <c r="F192" s="64">
        <v>0.42844335929999999</v>
      </c>
      <c r="G192" s="66">
        <v>1.5</v>
      </c>
      <c r="H192" s="65">
        <v>1</v>
      </c>
      <c r="I192" s="65">
        <v>5</v>
      </c>
      <c r="J192" s="65">
        <v>7</v>
      </c>
    </row>
    <row r="193" spans="2:10" ht="14.4">
      <c r="B193" s="61" t="s">
        <v>1384</v>
      </c>
      <c r="C193" s="62" t="s">
        <v>1337</v>
      </c>
      <c r="D193" s="61" t="s">
        <v>396</v>
      </c>
      <c r="E193" s="61" t="s">
        <v>1385</v>
      </c>
      <c r="F193" s="64">
        <v>6.0748818929999997</v>
      </c>
      <c r="G193" s="66">
        <v>20.100000000000001</v>
      </c>
      <c r="H193" s="65">
        <v>7</v>
      </c>
      <c r="I193" s="65">
        <v>60</v>
      </c>
      <c r="J193" s="65">
        <v>90</v>
      </c>
    </row>
    <row r="194" spans="2:10" ht="14.4">
      <c r="B194" s="61" t="s">
        <v>1386</v>
      </c>
      <c r="C194" s="62" t="s">
        <v>1337</v>
      </c>
      <c r="D194" s="61" t="s">
        <v>396</v>
      </c>
      <c r="E194" s="61" t="s">
        <v>1387</v>
      </c>
      <c r="F194" s="64">
        <v>2.0002994494999999</v>
      </c>
      <c r="G194" s="66">
        <v>6.44</v>
      </c>
      <c r="H194" s="65">
        <v>2</v>
      </c>
      <c r="I194" s="65">
        <v>19</v>
      </c>
      <c r="J194" s="65">
        <v>29</v>
      </c>
    </row>
    <row r="195" spans="2:10" ht="14.4">
      <c r="B195" s="61" t="s">
        <v>1136</v>
      </c>
      <c r="C195" s="62" t="s">
        <v>1337</v>
      </c>
      <c r="D195" s="61" t="s">
        <v>396</v>
      </c>
      <c r="E195" s="61" t="s">
        <v>1388</v>
      </c>
      <c r="F195" s="64">
        <v>2.4110515979999998</v>
      </c>
      <c r="G195" s="66">
        <v>7.53</v>
      </c>
      <c r="H195" s="65">
        <v>3</v>
      </c>
      <c r="I195" s="65">
        <v>23</v>
      </c>
      <c r="J195" s="65">
        <v>34</v>
      </c>
    </row>
    <row r="196" spans="2:10" ht="14.4">
      <c r="B196" s="61" t="s">
        <v>1137</v>
      </c>
      <c r="C196" s="62" t="s">
        <v>1337</v>
      </c>
      <c r="D196" s="61" t="s">
        <v>396</v>
      </c>
      <c r="E196" s="61" t="s">
        <v>1389</v>
      </c>
      <c r="F196" s="64">
        <v>1.2770785644</v>
      </c>
      <c r="G196" s="66">
        <v>4.5199999999999996</v>
      </c>
      <c r="H196" s="65">
        <v>2</v>
      </c>
      <c r="I196" s="65">
        <v>14</v>
      </c>
      <c r="J196" s="65">
        <v>20</v>
      </c>
    </row>
    <row r="197" spans="2:10" ht="14.4">
      <c r="B197" s="61" t="s">
        <v>489</v>
      </c>
      <c r="C197" s="62" t="s">
        <v>1390</v>
      </c>
      <c r="D197" s="61" t="s">
        <v>1174</v>
      </c>
      <c r="E197" s="61" t="s">
        <v>1391</v>
      </c>
      <c r="F197" s="64">
        <v>9.3067559977999998</v>
      </c>
      <c r="G197" s="66">
        <v>11.49</v>
      </c>
      <c r="H197" s="65">
        <v>4</v>
      </c>
      <c r="I197" s="65">
        <v>34</v>
      </c>
      <c r="J197" s="65">
        <v>52</v>
      </c>
    </row>
    <row r="198" spans="2:10" ht="14.4">
      <c r="B198" s="61" t="s">
        <v>490</v>
      </c>
      <c r="C198" s="62" t="s">
        <v>1390</v>
      </c>
      <c r="D198" s="61" t="s">
        <v>1174</v>
      </c>
      <c r="E198" s="61" t="s">
        <v>1392</v>
      </c>
      <c r="F198" s="64">
        <v>4.1934959681999997</v>
      </c>
      <c r="G198" s="66">
        <v>2.08</v>
      </c>
      <c r="H198" s="65">
        <v>1</v>
      </c>
      <c r="I198" s="65">
        <v>6</v>
      </c>
      <c r="J198" s="65">
        <v>9</v>
      </c>
    </row>
    <row r="199" spans="2:10" ht="14.4">
      <c r="B199" s="61" t="s">
        <v>491</v>
      </c>
      <c r="C199" s="62" t="s">
        <v>1390</v>
      </c>
      <c r="D199" s="61" t="s">
        <v>1174</v>
      </c>
      <c r="E199" s="61" t="s">
        <v>1393</v>
      </c>
      <c r="F199" s="64">
        <v>3.6172063327999999</v>
      </c>
      <c r="G199" s="66">
        <v>4.62</v>
      </c>
      <c r="H199" s="65">
        <v>2</v>
      </c>
      <c r="I199" s="65">
        <v>14</v>
      </c>
      <c r="J199" s="65">
        <v>21</v>
      </c>
    </row>
    <row r="200" spans="2:10" ht="14.4">
      <c r="B200" s="61" t="s">
        <v>822</v>
      </c>
      <c r="C200" s="62" t="s">
        <v>1390</v>
      </c>
      <c r="D200" s="61" t="s">
        <v>1174</v>
      </c>
      <c r="E200" s="61" t="s">
        <v>1394</v>
      </c>
      <c r="F200" s="64">
        <v>18.974302859000002</v>
      </c>
      <c r="G200" s="66">
        <v>26.18</v>
      </c>
      <c r="H200" s="65">
        <v>9</v>
      </c>
      <c r="I200" s="65">
        <v>79</v>
      </c>
      <c r="J200" s="65">
        <v>118</v>
      </c>
    </row>
    <row r="201" spans="2:10" ht="14.4">
      <c r="B201" s="61" t="s">
        <v>823</v>
      </c>
      <c r="C201" s="62" t="s">
        <v>1390</v>
      </c>
      <c r="D201" s="61" t="s">
        <v>1174</v>
      </c>
      <c r="E201" s="61" t="s">
        <v>1395</v>
      </c>
      <c r="F201" s="64">
        <v>11.689036315999999</v>
      </c>
      <c r="G201" s="66">
        <v>11.69</v>
      </c>
      <c r="H201" s="65">
        <v>4</v>
      </c>
      <c r="I201" s="65">
        <v>35</v>
      </c>
      <c r="J201" s="65">
        <v>53</v>
      </c>
    </row>
    <row r="202" spans="2:10" ht="14.4">
      <c r="B202" s="61" t="s">
        <v>492</v>
      </c>
      <c r="C202" s="62" t="s">
        <v>1390</v>
      </c>
      <c r="D202" s="61" t="s">
        <v>1174</v>
      </c>
      <c r="E202" s="61" t="s">
        <v>1396</v>
      </c>
      <c r="F202" s="64">
        <v>17.648114720999999</v>
      </c>
      <c r="G202" s="66">
        <v>19.47</v>
      </c>
      <c r="H202" s="65">
        <v>6</v>
      </c>
      <c r="I202" s="65">
        <v>58</v>
      </c>
      <c r="J202" s="65">
        <v>88</v>
      </c>
    </row>
    <row r="203" spans="2:10" ht="14.4">
      <c r="B203" s="61" t="s">
        <v>493</v>
      </c>
      <c r="C203" s="62" t="s">
        <v>1390</v>
      </c>
      <c r="D203" s="61" t="s">
        <v>1174</v>
      </c>
      <c r="E203" s="61" t="s">
        <v>1397</v>
      </c>
      <c r="F203" s="64">
        <v>11.184732945</v>
      </c>
      <c r="G203" s="66">
        <v>10.26</v>
      </c>
      <c r="H203" s="65">
        <v>3</v>
      </c>
      <c r="I203" s="65">
        <v>31</v>
      </c>
      <c r="J203" s="65">
        <v>46</v>
      </c>
    </row>
    <row r="204" spans="2:10" ht="14.4">
      <c r="B204" s="61" t="s">
        <v>1016</v>
      </c>
      <c r="C204" s="62" t="s">
        <v>1390</v>
      </c>
      <c r="D204" s="61" t="s">
        <v>1174</v>
      </c>
      <c r="E204" s="61" t="s">
        <v>1398</v>
      </c>
      <c r="F204" s="64">
        <v>8.2542439235000007</v>
      </c>
      <c r="G204" s="66">
        <v>6.03</v>
      </c>
      <c r="H204" s="65">
        <v>2</v>
      </c>
      <c r="I204" s="65">
        <v>18</v>
      </c>
      <c r="J204" s="65">
        <v>27</v>
      </c>
    </row>
    <row r="205" spans="2:10" ht="14.4">
      <c r="B205" s="61" t="s">
        <v>494</v>
      </c>
      <c r="C205" s="62" t="s">
        <v>1390</v>
      </c>
      <c r="D205" s="61" t="s">
        <v>1174</v>
      </c>
      <c r="E205" s="61" t="s">
        <v>1399</v>
      </c>
      <c r="F205" s="64">
        <v>14.637027741000001</v>
      </c>
      <c r="G205" s="66">
        <v>19.75</v>
      </c>
      <c r="H205" s="65">
        <v>7</v>
      </c>
      <c r="I205" s="65">
        <v>59</v>
      </c>
      <c r="J205" s="65">
        <v>89</v>
      </c>
    </row>
    <row r="206" spans="2:10" ht="14.4">
      <c r="B206" s="61" t="s">
        <v>495</v>
      </c>
      <c r="C206" s="62" t="s">
        <v>1390</v>
      </c>
      <c r="D206" s="61" t="s">
        <v>1174</v>
      </c>
      <c r="E206" s="61" t="s">
        <v>1400</v>
      </c>
      <c r="F206" s="64">
        <v>10.372115189000001</v>
      </c>
      <c r="G206" s="66">
        <v>13.22</v>
      </c>
      <c r="H206" s="65">
        <v>4</v>
      </c>
      <c r="I206" s="65">
        <v>40</v>
      </c>
      <c r="J206" s="65">
        <v>59</v>
      </c>
    </row>
    <row r="207" spans="2:10" ht="14.4">
      <c r="B207" s="61" t="s">
        <v>496</v>
      </c>
      <c r="C207" s="62" t="s">
        <v>1390</v>
      </c>
      <c r="D207" s="61" t="s">
        <v>1174</v>
      </c>
      <c r="E207" s="61" t="s">
        <v>1401</v>
      </c>
      <c r="F207" s="64">
        <v>12.57365746</v>
      </c>
      <c r="G207" s="66">
        <v>14.88</v>
      </c>
      <c r="H207" s="65">
        <v>5</v>
      </c>
      <c r="I207" s="65">
        <v>45</v>
      </c>
      <c r="J207" s="65">
        <v>67</v>
      </c>
    </row>
    <row r="208" spans="2:10" ht="14.4">
      <c r="B208" s="61" t="s">
        <v>497</v>
      </c>
      <c r="C208" s="62" t="s">
        <v>1390</v>
      </c>
      <c r="D208" s="61" t="s">
        <v>1174</v>
      </c>
      <c r="E208" s="61" t="s">
        <v>1402</v>
      </c>
      <c r="F208" s="64">
        <v>8.9477124547999995</v>
      </c>
      <c r="G208" s="66">
        <v>9.56</v>
      </c>
      <c r="H208" s="65">
        <v>3</v>
      </c>
      <c r="I208" s="65">
        <v>29</v>
      </c>
      <c r="J208" s="65">
        <v>43</v>
      </c>
    </row>
    <row r="209" spans="2:10" ht="14.4">
      <c r="B209" s="61" t="s">
        <v>1138</v>
      </c>
      <c r="C209" s="62" t="s">
        <v>1390</v>
      </c>
      <c r="D209" s="61" t="s">
        <v>1174</v>
      </c>
      <c r="E209" s="61" t="s">
        <v>1403</v>
      </c>
      <c r="F209" s="64">
        <v>7.5160879070000002</v>
      </c>
      <c r="G209" s="66">
        <v>7.57</v>
      </c>
      <c r="H209" s="65">
        <v>3</v>
      </c>
      <c r="I209" s="65">
        <v>23</v>
      </c>
      <c r="J209" s="65">
        <v>34</v>
      </c>
    </row>
    <row r="210" spans="2:10" ht="14.4">
      <c r="B210" s="61" t="s">
        <v>498</v>
      </c>
      <c r="C210" s="62" t="s">
        <v>1390</v>
      </c>
      <c r="D210" s="61" t="s">
        <v>1174</v>
      </c>
      <c r="E210" s="61" t="s">
        <v>1404</v>
      </c>
      <c r="F210" s="64">
        <v>18.374199192999999</v>
      </c>
      <c r="G210" s="66">
        <v>18.760000000000002</v>
      </c>
      <c r="H210" s="65">
        <v>6</v>
      </c>
      <c r="I210" s="65">
        <v>56</v>
      </c>
      <c r="J210" s="65">
        <v>84</v>
      </c>
    </row>
    <row r="211" spans="2:10" ht="14.4">
      <c r="B211" s="61" t="s">
        <v>499</v>
      </c>
      <c r="C211" s="62" t="s">
        <v>1390</v>
      </c>
      <c r="D211" s="61" t="s">
        <v>1174</v>
      </c>
      <c r="E211" s="61" t="s">
        <v>1405</v>
      </c>
      <c r="F211" s="64">
        <v>11.390223732000001</v>
      </c>
      <c r="G211" s="66">
        <v>9.67</v>
      </c>
      <c r="H211" s="65">
        <v>3</v>
      </c>
      <c r="I211" s="65">
        <v>29</v>
      </c>
      <c r="J211" s="65">
        <v>44</v>
      </c>
    </row>
    <row r="212" spans="2:10" ht="14.4">
      <c r="B212" s="61" t="s">
        <v>1406</v>
      </c>
      <c r="C212" s="62" t="s">
        <v>1390</v>
      </c>
      <c r="D212" s="61" t="s">
        <v>1174</v>
      </c>
      <c r="E212" s="61" t="s">
        <v>1407</v>
      </c>
      <c r="F212" s="64">
        <v>7.6900538343999996</v>
      </c>
      <c r="G212" s="66">
        <v>7.03</v>
      </c>
      <c r="H212" s="65">
        <v>2</v>
      </c>
      <c r="I212" s="65">
        <v>21</v>
      </c>
      <c r="J212" s="65">
        <v>32</v>
      </c>
    </row>
    <row r="213" spans="2:10" ht="14.4">
      <c r="B213" s="61" t="s">
        <v>500</v>
      </c>
      <c r="C213" s="62" t="s">
        <v>1390</v>
      </c>
      <c r="D213" s="61" t="s">
        <v>1174</v>
      </c>
      <c r="E213" s="61" t="s">
        <v>1408</v>
      </c>
      <c r="F213" s="64">
        <v>14.104754342</v>
      </c>
      <c r="G213" s="66">
        <v>19.04</v>
      </c>
      <c r="H213" s="65">
        <v>6</v>
      </c>
      <c r="I213" s="65">
        <v>57</v>
      </c>
      <c r="J213" s="65">
        <v>86</v>
      </c>
    </row>
    <row r="214" spans="2:10" ht="14.4">
      <c r="B214" s="61" t="s">
        <v>501</v>
      </c>
      <c r="C214" s="62" t="s">
        <v>1390</v>
      </c>
      <c r="D214" s="61" t="s">
        <v>1174</v>
      </c>
      <c r="E214" s="61" t="s">
        <v>1409</v>
      </c>
      <c r="F214" s="64">
        <v>7.658893891</v>
      </c>
      <c r="G214" s="66">
        <v>8.6199999999999992</v>
      </c>
      <c r="H214" s="65">
        <v>3</v>
      </c>
      <c r="I214" s="65">
        <v>26</v>
      </c>
      <c r="J214" s="65">
        <v>39</v>
      </c>
    </row>
    <row r="215" spans="2:10" ht="14.4">
      <c r="B215" s="61" t="s">
        <v>1017</v>
      </c>
      <c r="C215" s="62" t="s">
        <v>1390</v>
      </c>
      <c r="D215" s="61" t="s">
        <v>1174</v>
      </c>
      <c r="E215" s="61" t="s">
        <v>1410</v>
      </c>
      <c r="F215" s="64">
        <v>4.7162980453000003</v>
      </c>
      <c r="G215" s="66">
        <v>4.4800000000000004</v>
      </c>
      <c r="H215" s="65">
        <v>1</v>
      </c>
      <c r="I215" s="65">
        <v>13</v>
      </c>
      <c r="J215" s="65">
        <v>20</v>
      </c>
    </row>
    <row r="216" spans="2:10" ht="14.4">
      <c r="B216" s="61" t="s">
        <v>502</v>
      </c>
      <c r="C216" s="62" t="s">
        <v>1390</v>
      </c>
      <c r="D216" s="61" t="s">
        <v>1174</v>
      </c>
      <c r="E216" s="61" t="s">
        <v>1411</v>
      </c>
      <c r="F216" s="64">
        <v>7.4401743051000002</v>
      </c>
      <c r="G216" s="66">
        <v>10.38</v>
      </c>
      <c r="H216" s="65">
        <v>3</v>
      </c>
      <c r="I216" s="65">
        <v>31</v>
      </c>
      <c r="J216" s="65">
        <v>47</v>
      </c>
    </row>
    <row r="217" spans="2:10" ht="14.4">
      <c r="B217" s="61" t="s">
        <v>503</v>
      </c>
      <c r="C217" s="62" t="s">
        <v>1390</v>
      </c>
      <c r="D217" s="61" t="s">
        <v>1174</v>
      </c>
      <c r="E217" s="61" t="s">
        <v>1412</v>
      </c>
      <c r="F217" s="64">
        <v>3.1116875852999999</v>
      </c>
      <c r="G217" s="66">
        <v>3.25</v>
      </c>
      <c r="H217" s="65">
        <v>1</v>
      </c>
      <c r="I217" s="65">
        <v>10</v>
      </c>
      <c r="J217" s="65">
        <v>15</v>
      </c>
    </row>
    <row r="218" spans="2:10" ht="14.4">
      <c r="B218" s="61" t="s">
        <v>824</v>
      </c>
      <c r="C218" s="62" t="s">
        <v>1390</v>
      </c>
      <c r="D218" s="61" t="s">
        <v>1174</v>
      </c>
      <c r="E218" s="61" t="s">
        <v>1413</v>
      </c>
      <c r="F218" s="64">
        <v>4.4834299260000003</v>
      </c>
      <c r="G218" s="66">
        <v>7.13</v>
      </c>
      <c r="H218" s="65">
        <v>2</v>
      </c>
      <c r="I218" s="65">
        <v>21</v>
      </c>
      <c r="J218" s="65">
        <v>32</v>
      </c>
    </row>
    <row r="219" spans="2:10" ht="14.4">
      <c r="B219" s="61" t="s">
        <v>825</v>
      </c>
      <c r="C219" s="62" t="s">
        <v>1390</v>
      </c>
      <c r="D219" s="61" t="s">
        <v>1174</v>
      </c>
      <c r="E219" s="61" t="s">
        <v>1414</v>
      </c>
      <c r="F219" s="64">
        <v>2.2237881276000002</v>
      </c>
      <c r="G219" s="66">
        <v>3.08</v>
      </c>
      <c r="H219" s="65">
        <v>1</v>
      </c>
      <c r="I219" s="65">
        <v>9</v>
      </c>
      <c r="J219" s="65">
        <v>14</v>
      </c>
    </row>
    <row r="220" spans="2:10" ht="14.4">
      <c r="B220" s="61" t="s">
        <v>41</v>
      </c>
      <c r="C220" s="62" t="s">
        <v>1390</v>
      </c>
      <c r="D220" s="61" t="s">
        <v>1174</v>
      </c>
      <c r="E220" s="61" t="s">
        <v>1415</v>
      </c>
      <c r="F220" s="64">
        <v>15.901641146999999</v>
      </c>
      <c r="G220" s="66">
        <v>30.99</v>
      </c>
      <c r="H220" s="65">
        <v>10</v>
      </c>
      <c r="I220" s="65">
        <v>93</v>
      </c>
      <c r="J220" s="65">
        <v>139</v>
      </c>
    </row>
    <row r="221" spans="2:10" ht="14.4">
      <c r="B221" s="61" t="s">
        <v>42</v>
      </c>
      <c r="C221" s="62" t="s">
        <v>1390</v>
      </c>
      <c r="D221" s="61" t="s">
        <v>1174</v>
      </c>
      <c r="E221" s="61" t="s">
        <v>1416</v>
      </c>
      <c r="F221" s="64">
        <v>8.1356304648000002</v>
      </c>
      <c r="G221" s="66">
        <v>16.71</v>
      </c>
      <c r="H221" s="65">
        <v>6</v>
      </c>
      <c r="I221" s="65">
        <v>50</v>
      </c>
      <c r="J221" s="65">
        <v>75</v>
      </c>
    </row>
    <row r="222" spans="2:10" ht="14.4">
      <c r="B222" s="61" t="s">
        <v>826</v>
      </c>
      <c r="C222" s="62" t="s">
        <v>1390</v>
      </c>
      <c r="D222" s="61" t="s">
        <v>1174</v>
      </c>
      <c r="E222" s="61" t="s">
        <v>1417</v>
      </c>
      <c r="F222" s="64">
        <v>4.3944907031999998</v>
      </c>
      <c r="G222" s="66">
        <v>7.29</v>
      </c>
      <c r="H222" s="65">
        <v>2</v>
      </c>
      <c r="I222" s="65">
        <v>22</v>
      </c>
      <c r="J222" s="65">
        <v>33</v>
      </c>
    </row>
    <row r="223" spans="2:10" ht="14.4">
      <c r="B223" s="61" t="s">
        <v>827</v>
      </c>
      <c r="C223" s="62" t="s">
        <v>1390</v>
      </c>
      <c r="D223" s="61" t="s">
        <v>1174</v>
      </c>
      <c r="E223" s="61" t="s">
        <v>1418</v>
      </c>
      <c r="F223" s="64">
        <v>2.2066582067999998</v>
      </c>
      <c r="G223" s="66">
        <v>2.3199999999999998</v>
      </c>
      <c r="H223" s="65">
        <v>1</v>
      </c>
      <c r="I223" s="65">
        <v>7</v>
      </c>
      <c r="J223" s="65">
        <v>10</v>
      </c>
    </row>
    <row r="224" spans="2:10" ht="14.4">
      <c r="B224" s="61" t="s">
        <v>828</v>
      </c>
      <c r="C224" s="62" t="s">
        <v>1390</v>
      </c>
      <c r="D224" s="61" t="s">
        <v>1174</v>
      </c>
      <c r="E224" s="61" t="s">
        <v>1419</v>
      </c>
      <c r="F224" s="64">
        <v>7.2008310845999999</v>
      </c>
      <c r="G224" s="66">
        <v>17.600000000000001</v>
      </c>
      <c r="H224" s="65">
        <v>6</v>
      </c>
      <c r="I224" s="65">
        <v>53</v>
      </c>
      <c r="J224" s="65">
        <v>79</v>
      </c>
    </row>
    <row r="225" spans="2:10" ht="14.4">
      <c r="B225" s="61" t="s">
        <v>829</v>
      </c>
      <c r="C225" s="62" t="s">
        <v>1390</v>
      </c>
      <c r="D225" s="61" t="s">
        <v>1174</v>
      </c>
      <c r="E225" s="61" t="s">
        <v>1420</v>
      </c>
      <c r="F225" s="64">
        <v>3.2500649088000002</v>
      </c>
      <c r="G225" s="66">
        <v>7.59</v>
      </c>
      <c r="H225" s="65">
        <v>3</v>
      </c>
      <c r="I225" s="65">
        <v>23</v>
      </c>
      <c r="J225" s="65">
        <v>34</v>
      </c>
    </row>
    <row r="226" spans="2:10" ht="14.4">
      <c r="B226" s="61" t="s">
        <v>43</v>
      </c>
      <c r="C226" s="62" t="s">
        <v>1390</v>
      </c>
      <c r="D226" s="61" t="s">
        <v>1174</v>
      </c>
      <c r="E226" s="61" t="s">
        <v>1421</v>
      </c>
      <c r="F226" s="64">
        <v>7.3922562959000002</v>
      </c>
      <c r="G226" s="66">
        <v>12.37</v>
      </c>
      <c r="H226" s="65">
        <v>4</v>
      </c>
      <c r="I226" s="65">
        <v>37</v>
      </c>
      <c r="J226" s="65">
        <v>56</v>
      </c>
    </row>
    <row r="227" spans="2:10" ht="14.4">
      <c r="B227" s="61" t="s">
        <v>504</v>
      </c>
      <c r="C227" s="62" t="s">
        <v>1390</v>
      </c>
      <c r="D227" s="61" t="s">
        <v>1174</v>
      </c>
      <c r="E227" s="61" t="s">
        <v>1422</v>
      </c>
      <c r="F227" s="64">
        <v>3.1055159747999999</v>
      </c>
      <c r="G227" s="66">
        <v>4.03</v>
      </c>
      <c r="H227" s="65">
        <v>1</v>
      </c>
      <c r="I227" s="65">
        <v>12</v>
      </c>
      <c r="J227" s="65">
        <v>18</v>
      </c>
    </row>
    <row r="228" spans="2:10" ht="14.4">
      <c r="B228" s="61" t="s">
        <v>505</v>
      </c>
      <c r="C228" s="62" t="s">
        <v>1390</v>
      </c>
      <c r="D228" s="61" t="s">
        <v>1174</v>
      </c>
      <c r="E228" s="61" t="s">
        <v>1423</v>
      </c>
      <c r="F228" s="64">
        <v>1.6381844746000001</v>
      </c>
      <c r="G228" s="66">
        <v>1.65</v>
      </c>
      <c r="H228" s="65">
        <v>1</v>
      </c>
      <c r="I228" s="65">
        <v>5</v>
      </c>
      <c r="J228" s="65">
        <v>7</v>
      </c>
    </row>
    <row r="229" spans="2:10" ht="14.4">
      <c r="B229" s="61" t="s">
        <v>1018</v>
      </c>
      <c r="C229" s="62" t="s">
        <v>1390</v>
      </c>
      <c r="D229" s="61" t="s">
        <v>1174</v>
      </c>
      <c r="E229" s="61" t="s">
        <v>1424</v>
      </c>
      <c r="F229" s="64">
        <v>2.6990600988</v>
      </c>
      <c r="G229" s="66">
        <v>3.73</v>
      </c>
      <c r="H229" s="65">
        <v>1</v>
      </c>
      <c r="I229" s="65">
        <v>11</v>
      </c>
      <c r="J229" s="65">
        <v>17</v>
      </c>
    </row>
    <row r="230" spans="2:10" ht="14.4">
      <c r="B230" s="61" t="s">
        <v>1019</v>
      </c>
      <c r="C230" s="62" t="s">
        <v>1390</v>
      </c>
      <c r="D230" s="61" t="s">
        <v>1174</v>
      </c>
      <c r="E230" s="61" t="s">
        <v>1425</v>
      </c>
      <c r="F230" s="64">
        <v>1.3292714406999999</v>
      </c>
      <c r="G230" s="66">
        <v>1.08</v>
      </c>
      <c r="H230" s="65">
        <v>1</v>
      </c>
      <c r="I230" s="65">
        <v>3</v>
      </c>
      <c r="J230" s="65">
        <v>5</v>
      </c>
    </row>
    <row r="231" spans="2:10" ht="14.4">
      <c r="B231" s="61" t="s">
        <v>1139</v>
      </c>
      <c r="C231" s="62" t="s">
        <v>1390</v>
      </c>
      <c r="D231" s="61" t="s">
        <v>1174</v>
      </c>
      <c r="E231" s="61" t="s">
        <v>1426</v>
      </c>
      <c r="F231" s="64">
        <v>2.8849775942</v>
      </c>
      <c r="G231" s="66">
        <v>4.59</v>
      </c>
      <c r="H231" s="65">
        <v>2</v>
      </c>
      <c r="I231" s="65">
        <v>14</v>
      </c>
      <c r="J231" s="65">
        <v>21</v>
      </c>
    </row>
    <row r="232" spans="2:10" ht="14.4">
      <c r="B232" s="61" t="s">
        <v>932</v>
      </c>
      <c r="C232" s="62" t="s">
        <v>1390</v>
      </c>
      <c r="D232" s="61" t="s">
        <v>1174</v>
      </c>
      <c r="E232" s="61" t="s">
        <v>1427</v>
      </c>
      <c r="F232" s="64">
        <v>6.3827453221999999</v>
      </c>
      <c r="G232" s="66">
        <v>7.15</v>
      </c>
      <c r="H232" s="65">
        <v>2</v>
      </c>
      <c r="I232" s="65">
        <v>21</v>
      </c>
      <c r="J232" s="65">
        <v>32</v>
      </c>
    </row>
    <row r="233" spans="2:10" ht="14.4">
      <c r="B233" s="61" t="s">
        <v>933</v>
      </c>
      <c r="C233" s="62" t="s">
        <v>1390</v>
      </c>
      <c r="D233" s="61" t="s">
        <v>1174</v>
      </c>
      <c r="E233" s="61" t="s">
        <v>1428</v>
      </c>
      <c r="F233" s="64">
        <v>2.7109599217999998</v>
      </c>
      <c r="G233" s="66">
        <v>1.62</v>
      </c>
      <c r="H233" s="65">
        <v>1</v>
      </c>
      <c r="I233" s="65">
        <v>5</v>
      </c>
      <c r="J233" s="65">
        <v>7</v>
      </c>
    </row>
    <row r="234" spans="2:10" ht="14.4">
      <c r="B234" s="61" t="s">
        <v>506</v>
      </c>
      <c r="C234" s="62" t="s">
        <v>1390</v>
      </c>
      <c r="D234" s="61" t="s">
        <v>1174</v>
      </c>
      <c r="E234" s="61" t="s">
        <v>1429</v>
      </c>
      <c r="F234" s="64">
        <v>1.1178757585000001</v>
      </c>
      <c r="G234" s="66">
        <v>1.23</v>
      </c>
      <c r="H234" s="65">
        <v>1</v>
      </c>
      <c r="I234" s="65">
        <v>4</v>
      </c>
      <c r="J234" s="65">
        <v>6</v>
      </c>
    </row>
    <row r="235" spans="2:10" ht="14.4">
      <c r="B235" s="61" t="s">
        <v>507</v>
      </c>
      <c r="C235" s="62" t="s">
        <v>1390</v>
      </c>
      <c r="D235" s="61" t="s">
        <v>1174</v>
      </c>
      <c r="E235" s="61" t="s">
        <v>1430</v>
      </c>
      <c r="F235" s="64">
        <v>7.9704939612999999</v>
      </c>
      <c r="G235" s="66">
        <v>19.89</v>
      </c>
      <c r="H235" s="65">
        <v>7</v>
      </c>
      <c r="I235" s="65">
        <v>60</v>
      </c>
      <c r="J235" s="65">
        <v>90</v>
      </c>
    </row>
    <row r="236" spans="2:10" ht="14.4">
      <c r="B236" s="61" t="s">
        <v>508</v>
      </c>
      <c r="C236" s="62" t="s">
        <v>1390</v>
      </c>
      <c r="D236" s="61" t="s">
        <v>1174</v>
      </c>
      <c r="E236" s="61" t="s">
        <v>1431</v>
      </c>
      <c r="F236" s="64">
        <v>3.3963935402000001</v>
      </c>
      <c r="G236" s="66">
        <v>9.27</v>
      </c>
      <c r="H236" s="65">
        <v>3</v>
      </c>
      <c r="I236" s="65">
        <v>28</v>
      </c>
      <c r="J236" s="65">
        <v>42</v>
      </c>
    </row>
    <row r="237" spans="2:10" ht="14.4">
      <c r="B237" s="61" t="s">
        <v>1020</v>
      </c>
      <c r="C237" s="62" t="s">
        <v>1390</v>
      </c>
      <c r="D237" s="61" t="s">
        <v>1174</v>
      </c>
      <c r="E237" s="61" t="s">
        <v>1432</v>
      </c>
      <c r="F237" s="64">
        <v>1.517246289</v>
      </c>
      <c r="G237" s="66">
        <v>2.66</v>
      </c>
      <c r="H237" s="65">
        <v>1</v>
      </c>
      <c r="I237" s="65">
        <v>8</v>
      </c>
      <c r="J237" s="65">
        <v>12</v>
      </c>
    </row>
    <row r="238" spans="2:10" ht="14.4">
      <c r="B238" s="61" t="s">
        <v>1140</v>
      </c>
      <c r="C238" s="62" t="s">
        <v>1390</v>
      </c>
      <c r="D238" s="61" t="s">
        <v>1174</v>
      </c>
      <c r="E238" s="61" t="s">
        <v>1433</v>
      </c>
      <c r="F238" s="64">
        <v>87.783236525999996</v>
      </c>
      <c r="G238" s="66">
        <v>64.19</v>
      </c>
      <c r="H238" s="65">
        <v>21</v>
      </c>
      <c r="I238" s="65">
        <v>193</v>
      </c>
      <c r="J238" s="65">
        <v>289</v>
      </c>
    </row>
    <row r="239" spans="2:10" ht="14.4">
      <c r="B239" s="61" t="s">
        <v>1141</v>
      </c>
      <c r="C239" s="62" t="s">
        <v>1390</v>
      </c>
      <c r="D239" s="61" t="s">
        <v>1174</v>
      </c>
      <c r="E239" s="61" t="s">
        <v>1434</v>
      </c>
      <c r="F239" s="64">
        <v>36.559228542</v>
      </c>
      <c r="G239" s="66">
        <v>27.63</v>
      </c>
      <c r="H239" s="65">
        <v>9</v>
      </c>
      <c r="I239" s="65">
        <v>83</v>
      </c>
      <c r="J239" s="65">
        <v>124</v>
      </c>
    </row>
    <row r="240" spans="2:10" ht="14.4">
      <c r="B240" s="61" t="s">
        <v>1142</v>
      </c>
      <c r="C240" s="62" t="s">
        <v>1390</v>
      </c>
      <c r="D240" s="61" t="s">
        <v>1174</v>
      </c>
      <c r="E240" s="61" t="s">
        <v>1435</v>
      </c>
      <c r="F240" s="64">
        <v>4.0952674426</v>
      </c>
      <c r="G240" s="66">
        <v>6.21</v>
      </c>
      <c r="H240" s="65">
        <v>2</v>
      </c>
      <c r="I240" s="65">
        <v>19</v>
      </c>
      <c r="J240" s="65">
        <v>28</v>
      </c>
    </row>
    <row r="241" spans="2:10" ht="14.4">
      <c r="B241" s="61" t="s">
        <v>1143</v>
      </c>
      <c r="C241" s="62" t="s">
        <v>1390</v>
      </c>
      <c r="D241" s="61" t="s">
        <v>1174</v>
      </c>
      <c r="E241" s="61" t="s">
        <v>1436</v>
      </c>
      <c r="F241" s="64">
        <v>1.9159349516999999</v>
      </c>
      <c r="G241" s="66">
        <v>1.54</v>
      </c>
      <c r="H241" s="65">
        <v>1</v>
      </c>
      <c r="I241" s="65">
        <v>5</v>
      </c>
      <c r="J241" s="65">
        <v>7</v>
      </c>
    </row>
    <row r="242" spans="2:10" ht="14.4">
      <c r="B242" s="61" t="s">
        <v>830</v>
      </c>
      <c r="C242" s="62" t="s">
        <v>1390</v>
      </c>
      <c r="D242" s="61" t="s">
        <v>1174</v>
      </c>
      <c r="E242" s="61" t="s">
        <v>1437</v>
      </c>
      <c r="F242" s="64">
        <v>9.9032891206000002</v>
      </c>
      <c r="G242" s="66">
        <v>13.33</v>
      </c>
      <c r="H242" s="65">
        <v>4</v>
      </c>
      <c r="I242" s="65">
        <v>40</v>
      </c>
      <c r="J242" s="65">
        <v>60</v>
      </c>
    </row>
    <row r="243" spans="2:10" ht="14.4">
      <c r="B243" s="61" t="s">
        <v>831</v>
      </c>
      <c r="C243" s="62" t="s">
        <v>1390</v>
      </c>
      <c r="D243" s="61" t="s">
        <v>1174</v>
      </c>
      <c r="E243" s="61" t="s">
        <v>1438</v>
      </c>
      <c r="F243" s="64">
        <v>4.6917954241000004</v>
      </c>
      <c r="G243" s="66">
        <v>4.29</v>
      </c>
      <c r="H243" s="65">
        <v>1</v>
      </c>
      <c r="I243" s="65">
        <v>13</v>
      </c>
      <c r="J243" s="65">
        <v>19</v>
      </c>
    </row>
    <row r="244" spans="2:10" ht="14.4">
      <c r="B244" s="61" t="s">
        <v>509</v>
      </c>
      <c r="C244" s="62" t="s">
        <v>1390</v>
      </c>
      <c r="D244" s="61" t="s">
        <v>1174</v>
      </c>
      <c r="E244" s="61" t="s">
        <v>1439</v>
      </c>
      <c r="F244" s="64">
        <v>3.1619011393999998</v>
      </c>
      <c r="G244" s="66">
        <v>7.07</v>
      </c>
      <c r="H244" s="65">
        <v>2</v>
      </c>
      <c r="I244" s="65">
        <v>21</v>
      </c>
      <c r="J244" s="65">
        <v>32</v>
      </c>
    </row>
    <row r="245" spans="2:10" ht="14.4">
      <c r="B245" s="61" t="s">
        <v>510</v>
      </c>
      <c r="C245" s="62" t="s">
        <v>1390</v>
      </c>
      <c r="D245" s="61" t="s">
        <v>1174</v>
      </c>
      <c r="E245" s="61" t="s">
        <v>1440</v>
      </c>
      <c r="F245" s="64">
        <v>1.6392852233999999</v>
      </c>
      <c r="G245" s="66">
        <v>3.16</v>
      </c>
      <c r="H245" s="65">
        <v>1</v>
      </c>
      <c r="I245" s="65">
        <v>9</v>
      </c>
      <c r="J245" s="65">
        <v>14</v>
      </c>
    </row>
    <row r="246" spans="2:10" ht="14.4">
      <c r="B246" s="61" t="s">
        <v>511</v>
      </c>
      <c r="C246" s="62" t="s">
        <v>1390</v>
      </c>
      <c r="D246" s="61" t="s">
        <v>1174</v>
      </c>
      <c r="E246" s="61" t="s">
        <v>1441</v>
      </c>
      <c r="F246" s="64">
        <v>2.6716649953</v>
      </c>
      <c r="G246" s="66">
        <v>6.07</v>
      </c>
      <c r="H246" s="65">
        <v>2</v>
      </c>
      <c r="I246" s="65">
        <v>18</v>
      </c>
      <c r="J246" s="65">
        <v>27</v>
      </c>
    </row>
    <row r="247" spans="2:10" ht="14.4">
      <c r="B247" s="61" t="s">
        <v>512</v>
      </c>
      <c r="C247" s="62" t="s">
        <v>1390</v>
      </c>
      <c r="D247" s="61" t="s">
        <v>1174</v>
      </c>
      <c r="E247" s="61" t="s">
        <v>1442</v>
      </c>
      <c r="F247" s="64">
        <v>0.92442311349999995</v>
      </c>
      <c r="G247" s="66">
        <v>1.64</v>
      </c>
      <c r="H247" s="65">
        <v>1</v>
      </c>
      <c r="I247" s="65">
        <v>5</v>
      </c>
      <c r="J247" s="65">
        <v>7</v>
      </c>
    </row>
    <row r="248" spans="2:10" ht="14.4">
      <c r="B248" s="61" t="s">
        <v>1021</v>
      </c>
      <c r="C248" s="62" t="s">
        <v>1390</v>
      </c>
      <c r="D248" s="61" t="s">
        <v>1174</v>
      </c>
      <c r="E248" s="61" t="s">
        <v>1443</v>
      </c>
      <c r="F248" s="64">
        <v>6.9551030377999998</v>
      </c>
      <c r="G248" s="66">
        <v>14.39</v>
      </c>
      <c r="H248" s="65">
        <v>5</v>
      </c>
      <c r="I248" s="65">
        <v>43</v>
      </c>
      <c r="J248" s="65">
        <v>65</v>
      </c>
    </row>
    <row r="249" spans="2:10" ht="14.4">
      <c r="B249" s="61" t="s">
        <v>1022</v>
      </c>
      <c r="C249" s="62" t="s">
        <v>1390</v>
      </c>
      <c r="D249" s="61" t="s">
        <v>1174</v>
      </c>
      <c r="E249" s="61" t="s">
        <v>1444</v>
      </c>
      <c r="F249" s="64">
        <v>3.2620916013999999</v>
      </c>
      <c r="G249" s="66">
        <v>7.86</v>
      </c>
      <c r="H249" s="65">
        <v>3</v>
      </c>
      <c r="I249" s="65">
        <v>24</v>
      </c>
      <c r="J249" s="65">
        <v>35</v>
      </c>
    </row>
    <row r="250" spans="2:10" ht="14.4">
      <c r="B250" s="61" t="s">
        <v>513</v>
      </c>
      <c r="C250" s="62" t="s">
        <v>1390</v>
      </c>
      <c r="D250" s="61" t="s">
        <v>396</v>
      </c>
      <c r="E250" s="61" t="s">
        <v>1445</v>
      </c>
      <c r="F250" s="64">
        <v>1.5523509095000001</v>
      </c>
      <c r="G250" s="66">
        <v>4.38</v>
      </c>
      <c r="H250" s="65">
        <v>1</v>
      </c>
      <c r="I250" s="65">
        <v>13</v>
      </c>
      <c r="J250" s="65">
        <v>20</v>
      </c>
    </row>
    <row r="251" spans="2:10" ht="14.4">
      <c r="B251" s="61" t="s">
        <v>514</v>
      </c>
      <c r="C251" s="62" t="s">
        <v>1390</v>
      </c>
      <c r="D251" s="61" t="s">
        <v>396</v>
      </c>
      <c r="E251" s="61" t="s">
        <v>1446</v>
      </c>
      <c r="F251" s="64">
        <v>0.67517656299999995</v>
      </c>
      <c r="G251" s="66">
        <v>1.5</v>
      </c>
      <c r="H251" s="65">
        <v>1</v>
      </c>
      <c r="I251" s="65">
        <v>5</v>
      </c>
      <c r="J251" s="65">
        <v>7</v>
      </c>
    </row>
    <row r="252" spans="2:10" ht="14.4">
      <c r="B252" s="61" t="s">
        <v>832</v>
      </c>
      <c r="C252" s="62" t="s">
        <v>1390</v>
      </c>
      <c r="D252" s="61" t="s">
        <v>396</v>
      </c>
      <c r="E252" s="61" t="s">
        <v>1447</v>
      </c>
      <c r="F252" s="64">
        <v>6.0036724208000001</v>
      </c>
      <c r="G252" s="66">
        <v>18.5</v>
      </c>
      <c r="H252" s="65">
        <v>6</v>
      </c>
      <c r="I252" s="65">
        <v>56</v>
      </c>
      <c r="J252" s="65">
        <v>83</v>
      </c>
    </row>
    <row r="253" spans="2:10" ht="14.4">
      <c r="B253" s="61" t="s">
        <v>833</v>
      </c>
      <c r="C253" s="62" t="s">
        <v>1390</v>
      </c>
      <c r="D253" s="61" t="s">
        <v>396</v>
      </c>
      <c r="E253" s="61" t="s">
        <v>1448</v>
      </c>
      <c r="F253" s="64">
        <v>2.1804527435000001</v>
      </c>
      <c r="G253" s="66">
        <v>9.3800000000000008</v>
      </c>
      <c r="H253" s="65">
        <v>3</v>
      </c>
      <c r="I253" s="65">
        <v>28</v>
      </c>
      <c r="J253" s="65">
        <v>42</v>
      </c>
    </row>
    <row r="254" spans="2:10" ht="14.4">
      <c r="B254" s="61" t="s">
        <v>515</v>
      </c>
      <c r="C254" s="62" t="s">
        <v>1390</v>
      </c>
      <c r="D254" s="61" t="s">
        <v>396</v>
      </c>
      <c r="E254" s="61" t="s">
        <v>1449</v>
      </c>
      <c r="F254" s="64">
        <v>2.6840133421000001</v>
      </c>
      <c r="G254" s="66">
        <v>8.4600000000000009</v>
      </c>
      <c r="H254" s="65">
        <v>3</v>
      </c>
      <c r="I254" s="65">
        <v>25</v>
      </c>
      <c r="J254" s="65">
        <v>38</v>
      </c>
    </row>
    <row r="255" spans="2:10" ht="14.4">
      <c r="B255" s="61" t="s">
        <v>516</v>
      </c>
      <c r="C255" s="62" t="s">
        <v>1390</v>
      </c>
      <c r="D255" s="61" t="s">
        <v>396</v>
      </c>
      <c r="E255" s="61" t="s">
        <v>1450</v>
      </c>
      <c r="F255" s="64">
        <v>1.1357521979</v>
      </c>
      <c r="G255" s="66">
        <v>3.85</v>
      </c>
      <c r="H255" s="65">
        <v>1</v>
      </c>
      <c r="I255" s="65">
        <v>12</v>
      </c>
      <c r="J255" s="65">
        <v>17</v>
      </c>
    </row>
    <row r="256" spans="2:10" ht="14.4">
      <c r="B256" s="61" t="s">
        <v>934</v>
      </c>
      <c r="C256" s="62" t="s">
        <v>1390</v>
      </c>
      <c r="D256" s="61" t="s">
        <v>396</v>
      </c>
      <c r="E256" s="61" t="s">
        <v>1451</v>
      </c>
      <c r="F256" s="64">
        <v>0.57595896579999994</v>
      </c>
      <c r="G256" s="66">
        <v>1.61</v>
      </c>
      <c r="H256" s="65">
        <v>1</v>
      </c>
      <c r="I256" s="65">
        <v>5</v>
      </c>
      <c r="J256" s="65">
        <v>7</v>
      </c>
    </row>
    <row r="257" spans="2:10" ht="14.4">
      <c r="B257" s="61" t="s">
        <v>517</v>
      </c>
      <c r="C257" s="62" t="s">
        <v>1390</v>
      </c>
      <c r="D257" s="61" t="s">
        <v>396</v>
      </c>
      <c r="E257" s="61" t="s">
        <v>1452</v>
      </c>
      <c r="F257" s="64">
        <v>1.1827023005999999</v>
      </c>
      <c r="G257" s="66">
        <v>3.94</v>
      </c>
      <c r="H257" s="65">
        <v>1</v>
      </c>
      <c r="I257" s="65">
        <v>12</v>
      </c>
      <c r="J257" s="65">
        <v>18</v>
      </c>
    </row>
    <row r="258" spans="2:10" ht="14.4">
      <c r="B258" s="61" t="s">
        <v>518</v>
      </c>
      <c r="C258" s="62" t="s">
        <v>1390</v>
      </c>
      <c r="D258" s="61" t="s">
        <v>396</v>
      </c>
      <c r="E258" s="61" t="s">
        <v>1453</v>
      </c>
      <c r="F258" s="64">
        <v>0.36605652799999999</v>
      </c>
      <c r="G258" s="66">
        <v>1.64</v>
      </c>
      <c r="H258" s="65">
        <v>1</v>
      </c>
      <c r="I258" s="65">
        <v>5</v>
      </c>
      <c r="J258" s="65">
        <v>7</v>
      </c>
    </row>
    <row r="259" spans="2:10" ht="14.4">
      <c r="B259" s="61" t="s">
        <v>834</v>
      </c>
      <c r="C259" s="62" t="s">
        <v>1390</v>
      </c>
      <c r="D259" s="61" t="s">
        <v>396</v>
      </c>
      <c r="E259" s="61" t="s">
        <v>1454</v>
      </c>
      <c r="F259" s="64">
        <v>2.857366539</v>
      </c>
      <c r="G259" s="66">
        <v>9.5399999999999991</v>
      </c>
      <c r="H259" s="65">
        <v>3</v>
      </c>
      <c r="I259" s="65">
        <v>29</v>
      </c>
      <c r="J259" s="65">
        <v>43</v>
      </c>
    </row>
    <row r="260" spans="2:10" ht="14.4">
      <c r="B260" s="61" t="s">
        <v>835</v>
      </c>
      <c r="C260" s="62" t="s">
        <v>1390</v>
      </c>
      <c r="D260" s="61" t="s">
        <v>396</v>
      </c>
      <c r="E260" s="61" t="s">
        <v>1455</v>
      </c>
      <c r="F260" s="64">
        <v>1.2098519622999999</v>
      </c>
      <c r="G260" s="66">
        <v>4.5199999999999996</v>
      </c>
      <c r="H260" s="65">
        <v>2</v>
      </c>
      <c r="I260" s="65">
        <v>14</v>
      </c>
      <c r="J260" s="65">
        <v>20</v>
      </c>
    </row>
    <row r="261" spans="2:10" ht="14.4">
      <c r="B261" s="61" t="s">
        <v>1023</v>
      </c>
      <c r="C261" s="62" t="s">
        <v>1390</v>
      </c>
      <c r="D261" s="61" t="s">
        <v>396</v>
      </c>
      <c r="E261" s="61" t="s">
        <v>1456</v>
      </c>
      <c r="F261" s="64">
        <v>0.68172562179999996</v>
      </c>
      <c r="G261" s="66">
        <v>2.85</v>
      </c>
      <c r="H261" s="65">
        <v>1</v>
      </c>
      <c r="I261" s="65">
        <v>9</v>
      </c>
      <c r="J261" s="65">
        <v>13</v>
      </c>
    </row>
    <row r="262" spans="2:10" ht="14.4">
      <c r="B262" s="61" t="s">
        <v>519</v>
      </c>
      <c r="C262" s="62" t="s">
        <v>1390</v>
      </c>
      <c r="D262" s="61" t="s">
        <v>396</v>
      </c>
      <c r="E262" s="61" t="s">
        <v>1457</v>
      </c>
      <c r="F262" s="64">
        <v>1.9713995415000001</v>
      </c>
      <c r="G262" s="66">
        <v>5.55</v>
      </c>
      <c r="H262" s="65">
        <v>2</v>
      </c>
      <c r="I262" s="65">
        <v>17</v>
      </c>
      <c r="J262" s="65">
        <v>25</v>
      </c>
    </row>
    <row r="263" spans="2:10" ht="14.4">
      <c r="B263" s="61" t="s">
        <v>520</v>
      </c>
      <c r="C263" s="62" t="s">
        <v>1390</v>
      </c>
      <c r="D263" s="61" t="s">
        <v>396</v>
      </c>
      <c r="E263" s="61" t="s">
        <v>1458</v>
      </c>
      <c r="F263" s="64">
        <v>0.699041044</v>
      </c>
      <c r="G263" s="66">
        <v>1.89</v>
      </c>
      <c r="H263" s="65">
        <v>1</v>
      </c>
      <c r="I263" s="65">
        <v>6</v>
      </c>
      <c r="J263" s="65">
        <v>9</v>
      </c>
    </row>
    <row r="264" spans="2:10" ht="14.4">
      <c r="B264" s="61" t="s">
        <v>521</v>
      </c>
      <c r="C264" s="62" t="s">
        <v>1390</v>
      </c>
      <c r="D264" s="61" t="s">
        <v>396</v>
      </c>
      <c r="E264" s="61" t="s">
        <v>1459</v>
      </c>
      <c r="F264" s="64">
        <v>1.4235546539999999</v>
      </c>
      <c r="G264" s="66">
        <v>4.08</v>
      </c>
      <c r="H264" s="65">
        <v>1</v>
      </c>
      <c r="I264" s="65">
        <v>12</v>
      </c>
      <c r="J264" s="65">
        <v>18</v>
      </c>
    </row>
    <row r="265" spans="2:10" ht="14.4">
      <c r="B265" s="61" t="s">
        <v>522</v>
      </c>
      <c r="C265" s="62" t="s">
        <v>1390</v>
      </c>
      <c r="D265" s="61" t="s">
        <v>396</v>
      </c>
      <c r="E265" s="61" t="s">
        <v>1460</v>
      </c>
      <c r="F265" s="64">
        <v>0.37459326980000002</v>
      </c>
      <c r="G265" s="66">
        <v>1.36</v>
      </c>
      <c r="H265" s="65">
        <v>1</v>
      </c>
      <c r="I265" s="65">
        <v>4</v>
      </c>
      <c r="J265" s="65">
        <v>6</v>
      </c>
    </row>
    <row r="266" spans="2:10" ht="14.4">
      <c r="B266" s="61" t="s">
        <v>523</v>
      </c>
      <c r="C266" s="62" t="s">
        <v>1390</v>
      </c>
      <c r="D266" s="61" t="s">
        <v>396</v>
      </c>
      <c r="E266" s="61" t="s">
        <v>1461</v>
      </c>
      <c r="F266" s="64">
        <v>1.3489437578000001</v>
      </c>
      <c r="G266" s="66">
        <v>4</v>
      </c>
      <c r="H266" s="65">
        <v>1</v>
      </c>
      <c r="I266" s="65">
        <v>12</v>
      </c>
      <c r="J266" s="65">
        <v>18</v>
      </c>
    </row>
    <row r="267" spans="2:10" ht="14.4">
      <c r="B267" s="61" t="s">
        <v>524</v>
      </c>
      <c r="C267" s="62" t="s">
        <v>1390</v>
      </c>
      <c r="D267" s="61" t="s">
        <v>396</v>
      </c>
      <c r="E267" s="61" t="s">
        <v>1462</v>
      </c>
      <c r="F267" s="64">
        <v>0.31199522769999999</v>
      </c>
      <c r="G267" s="66">
        <v>1.37</v>
      </c>
      <c r="H267" s="65">
        <v>1</v>
      </c>
      <c r="I267" s="65">
        <v>4</v>
      </c>
      <c r="J267" s="65">
        <v>6</v>
      </c>
    </row>
    <row r="268" spans="2:10" ht="14.4">
      <c r="B268" s="61" t="s">
        <v>935</v>
      </c>
      <c r="C268" s="62" t="s">
        <v>1390</v>
      </c>
      <c r="D268" s="61" t="s">
        <v>396</v>
      </c>
      <c r="E268" s="61" t="s">
        <v>1463</v>
      </c>
      <c r="F268" s="64">
        <v>0.94058627230000003</v>
      </c>
      <c r="G268" s="66">
        <v>1.78</v>
      </c>
      <c r="H268" s="65">
        <v>1</v>
      </c>
      <c r="I268" s="65">
        <v>5</v>
      </c>
      <c r="J268" s="65">
        <v>8</v>
      </c>
    </row>
    <row r="269" spans="2:10" ht="14.4">
      <c r="B269" s="61" t="s">
        <v>525</v>
      </c>
      <c r="C269" s="62" t="s">
        <v>1390</v>
      </c>
      <c r="D269" s="61" t="s">
        <v>396</v>
      </c>
      <c r="E269" s="61" t="s">
        <v>1464</v>
      </c>
      <c r="F269" s="64">
        <v>1.3075539886000001</v>
      </c>
      <c r="G269" s="66">
        <v>3.72</v>
      </c>
      <c r="H269" s="65">
        <v>1</v>
      </c>
      <c r="I269" s="65">
        <v>11</v>
      </c>
      <c r="J269" s="65">
        <v>17</v>
      </c>
    </row>
    <row r="270" spans="2:10" ht="14.4">
      <c r="B270" s="61" t="s">
        <v>526</v>
      </c>
      <c r="C270" s="62" t="s">
        <v>1390</v>
      </c>
      <c r="D270" s="61" t="s">
        <v>396</v>
      </c>
      <c r="E270" s="61" t="s">
        <v>1465</v>
      </c>
      <c r="F270" s="64">
        <v>0.2319398449</v>
      </c>
      <c r="G270" s="66">
        <v>1.1499999999999999</v>
      </c>
      <c r="H270" s="65">
        <v>1</v>
      </c>
      <c r="I270" s="65">
        <v>3</v>
      </c>
      <c r="J270" s="65">
        <v>5</v>
      </c>
    </row>
    <row r="271" spans="2:10" ht="14.4">
      <c r="B271" s="61" t="s">
        <v>527</v>
      </c>
      <c r="C271" s="62" t="s">
        <v>1390</v>
      </c>
      <c r="D271" s="61" t="s">
        <v>396</v>
      </c>
      <c r="E271" s="61" t="s">
        <v>1466</v>
      </c>
      <c r="F271" s="64">
        <v>1.1898180547999999</v>
      </c>
      <c r="G271" s="66">
        <v>3.42</v>
      </c>
      <c r="H271" s="65">
        <v>1</v>
      </c>
      <c r="I271" s="65">
        <v>10</v>
      </c>
      <c r="J271" s="65">
        <v>15</v>
      </c>
    </row>
    <row r="272" spans="2:10" ht="14.4">
      <c r="B272" s="61" t="s">
        <v>528</v>
      </c>
      <c r="C272" s="62" t="s">
        <v>1390</v>
      </c>
      <c r="D272" s="61" t="s">
        <v>396</v>
      </c>
      <c r="E272" s="61" t="s">
        <v>1467</v>
      </c>
      <c r="F272" s="64">
        <v>0.4804012312</v>
      </c>
      <c r="G272" s="66">
        <v>1.54</v>
      </c>
      <c r="H272" s="65">
        <v>1</v>
      </c>
      <c r="I272" s="65">
        <v>5</v>
      </c>
      <c r="J272" s="65">
        <v>7</v>
      </c>
    </row>
    <row r="273" spans="2:10" ht="14.4">
      <c r="B273" s="61" t="s">
        <v>529</v>
      </c>
      <c r="C273" s="62" t="s">
        <v>1390</v>
      </c>
      <c r="D273" s="61" t="s">
        <v>396</v>
      </c>
      <c r="E273" s="61" t="s">
        <v>1468</v>
      </c>
      <c r="F273" s="64">
        <v>1.3596720817000001</v>
      </c>
      <c r="G273" s="66">
        <v>4.43</v>
      </c>
      <c r="H273" s="65">
        <v>1</v>
      </c>
      <c r="I273" s="65">
        <v>13</v>
      </c>
      <c r="J273" s="65">
        <v>20</v>
      </c>
    </row>
    <row r="274" spans="2:10" ht="14.4">
      <c r="B274" s="61" t="s">
        <v>530</v>
      </c>
      <c r="C274" s="62" t="s">
        <v>1390</v>
      </c>
      <c r="D274" s="61" t="s">
        <v>396</v>
      </c>
      <c r="E274" s="61" t="s">
        <v>1469</v>
      </c>
      <c r="F274" s="64">
        <v>0.38969044689999999</v>
      </c>
      <c r="G274" s="66">
        <v>1.48</v>
      </c>
      <c r="H274" s="65">
        <v>1</v>
      </c>
      <c r="I274" s="65">
        <v>4</v>
      </c>
      <c r="J274" s="65">
        <v>7</v>
      </c>
    </row>
    <row r="275" spans="2:10" ht="14.4">
      <c r="B275" s="61" t="s">
        <v>936</v>
      </c>
      <c r="C275" s="62" t="s">
        <v>1390</v>
      </c>
      <c r="D275" s="61" t="s">
        <v>396</v>
      </c>
      <c r="E275" s="61" t="s">
        <v>1470</v>
      </c>
      <c r="F275" s="64">
        <v>0.55333408650000004</v>
      </c>
      <c r="G275" s="66">
        <v>1.91</v>
      </c>
      <c r="H275" s="65">
        <v>1</v>
      </c>
      <c r="I275" s="65">
        <v>6</v>
      </c>
      <c r="J275" s="65">
        <v>9</v>
      </c>
    </row>
    <row r="276" spans="2:10" ht="14.4">
      <c r="B276" s="61" t="s">
        <v>937</v>
      </c>
      <c r="C276" s="62" t="s">
        <v>1390</v>
      </c>
      <c r="D276" s="61" t="s">
        <v>396</v>
      </c>
      <c r="E276" s="61" t="s">
        <v>1471</v>
      </c>
      <c r="F276" s="64">
        <v>0.16858646350000001</v>
      </c>
      <c r="G276" s="66">
        <v>1.06</v>
      </c>
      <c r="H276" s="65">
        <v>1</v>
      </c>
      <c r="I276" s="65">
        <v>3</v>
      </c>
      <c r="J276" s="65">
        <v>5</v>
      </c>
    </row>
    <row r="277" spans="2:10" ht="14.4">
      <c r="B277" s="61" t="s">
        <v>531</v>
      </c>
      <c r="C277" s="62" t="s">
        <v>1390</v>
      </c>
      <c r="D277" s="61" t="s">
        <v>396</v>
      </c>
      <c r="E277" s="61" t="s">
        <v>1472</v>
      </c>
      <c r="F277" s="64">
        <v>2.5417986539999999</v>
      </c>
      <c r="G277" s="66">
        <v>6.58</v>
      </c>
      <c r="H277" s="65">
        <v>2</v>
      </c>
      <c r="I277" s="65">
        <v>20</v>
      </c>
      <c r="J277" s="65">
        <v>30</v>
      </c>
    </row>
    <row r="278" spans="2:10" ht="14.4">
      <c r="B278" s="61" t="s">
        <v>532</v>
      </c>
      <c r="C278" s="62" t="s">
        <v>1390</v>
      </c>
      <c r="D278" s="61" t="s">
        <v>396</v>
      </c>
      <c r="E278" s="61" t="s">
        <v>1473</v>
      </c>
      <c r="F278" s="64">
        <v>0.65087385809999998</v>
      </c>
      <c r="G278" s="66">
        <v>1.89</v>
      </c>
      <c r="H278" s="65">
        <v>1</v>
      </c>
      <c r="I278" s="65">
        <v>6</v>
      </c>
      <c r="J278" s="65">
        <v>9</v>
      </c>
    </row>
    <row r="279" spans="2:10" ht="14.4">
      <c r="B279" s="61" t="s">
        <v>836</v>
      </c>
      <c r="C279" s="62" t="s">
        <v>1390</v>
      </c>
      <c r="D279" s="61" t="s">
        <v>396</v>
      </c>
      <c r="E279" s="61" t="s">
        <v>1474</v>
      </c>
      <c r="F279" s="64">
        <v>1.2708357641000001</v>
      </c>
      <c r="G279" s="66">
        <v>3.72</v>
      </c>
      <c r="H279" s="65">
        <v>1</v>
      </c>
      <c r="I279" s="65">
        <v>11</v>
      </c>
      <c r="J279" s="65">
        <v>17</v>
      </c>
    </row>
    <row r="280" spans="2:10" ht="14.4">
      <c r="B280" s="61" t="s">
        <v>837</v>
      </c>
      <c r="C280" s="62" t="s">
        <v>1390</v>
      </c>
      <c r="D280" s="61" t="s">
        <v>396</v>
      </c>
      <c r="E280" s="61" t="s">
        <v>1475</v>
      </c>
      <c r="F280" s="64">
        <v>0.39938754459999998</v>
      </c>
      <c r="G280" s="66">
        <v>1.4</v>
      </c>
      <c r="H280" s="65">
        <v>1</v>
      </c>
      <c r="I280" s="65">
        <v>4</v>
      </c>
      <c r="J280" s="65">
        <v>6</v>
      </c>
    </row>
    <row r="281" spans="2:10" ht="14.4">
      <c r="B281" s="61" t="s">
        <v>533</v>
      </c>
      <c r="C281" s="62" t="s">
        <v>1476</v>
      </c>
      <c r="D281" s="61" t="s">
        <v>1174</v>
      </c>
      <c r="E281" s="61" t="s">
        <v>1477</v>
      </c>
      <c r="F281" s="64">
        <v>13.265939745000001</v>
      </c>
      <c r="G281" s="66">
        <v>22.55</v>
      </c>
      <c r="H281" s="65">
        <v>8</v>
      </c>
      <c r="I281" s="65">
        <v>68</v>
      </c>
      <c r="J281" s="65">
        <v>101</v>
      </c>
    </row>
    <row r="282" spans="2:10" ht="14.4">
      <c r="B282" s="61" t="s">
        <v>534</v>
      </c>
      <c r="C282" s="62" t="s">
        <v>1476</v>
      </c>
      <c r="D282" s="61" t="s">
        <v>1174</v>
      </c>
      <c r="E282" s="61" t="s">
        <v>1478</v>
      </c>
      <c r="F282" s="64">
        <v>7.5756852980999998</v>
      </c>
      <c r="G282" s="66">
        <v>11.48</v>
      </c>
      <c r="H282" s="65">
        <v>4</v>
      </c>
      <c r="I282" s="65">
        <v>34</v>
      </c>
      <c r="J282" s="65">
        <v>52</v>
      </c>
    </row>
    <row r="283" spans="2:10" ht="14.4">
      <c r="B283" s="61" t="s">
        <v>1024</v>
      </c>
      <c r="C283" s="62" t="s">
        <v>1476</v>
      </c>
      <c r="D283" s="61" t="s">
        <v>1174</v>
      </c>
      <c r="E283" s="61" t="s">
        <v>1479</v>
      </c>
      <c r="F283" s="64">
        <v>5.3377884509999998</v>
      </c>
      <c r="G283" s="66">
        <v>7.1</v>
      </c>
      <c r="H283" s="65">
        <v>2</v>
      </c>
      <c r="I283" s="65">
        <v>21</v>
      </c>
      <c r="J283" s="65">
        <v>32</v>
      </c>
    </row>
    <row r="284" spans="2:10" ht="14.4">
      <c r="B284" s="61" t="s">
        <v>535</v>
      </c>
      <c r="C284" s="62" t="s">
        <v>1476</v>
      </c>
      <c r="D284" s="61" t="s">
        <v>1174</v>
      </c>
      <c r="E284" s="61" t="s">
        <v>1480</v>
      </c>
      <c r="F284" s="64">
        <v>12.151196929999999</v>
      </c>
      <c r="G284" s="66">
        <v>22.31</v>
      </c>
      <c r="H284" s="65">
        <v>7</v>
      </c>
      <c r="I284" s="65">
        <v>67</v>
      </c>
      <c r="J284" s="65">
        <v>100</v>
      </c>
    </row>
    <row r="285" spans="2:10" ht="14.4">
      <c r="B285" s="61" t="s">
        <v>536</v>
      </c>
      <c r="C285" s="62" t="s">
        <v>1476</v>
      </c>
      <c r="D285" s="61" t="s">
        <v>1174</v>
      </c>
      <c r="E285" s="61" t="s">
        <v>1481</v>
      </c>
      <c r="F285" s="64">
        <v>5.8989257373999999</v>
      </c>
      <c r="G285" s="66">
        <v>9.81</v>
      </c>
      <c r="H285" s="65">
        <v>3</v>
      </c>
      <c r="I285" s="65">
        <v>29</v>
      </c>
      <c r="J285" s="65">
        <v>44</v>
      </c>
    </row>
    <row r="286" spans="2:10" ht="14.4">
      <c r="B286" s="61" t="s">
        <v>1025</v>
      </c>
      <c r="C286" s="62" t="s">
        <v>1476</v>
      </c>
      <c r="D286" s="61" t="s">
        <v>1174</v>
      </c>
      <c r="E286" s="61" t="s">
        <v>1482</v>
      </c>
      <c r="F286" s="64">
        <v>3.4087513213</v>
      </c>
      <c r="G286" s="66">
        <v>5.24</v>
      </c>
      <c r="H286" s="65">
        <v>2</v>
      </c>
      <c r="I286" s="65">
        <v>16</v>
      </c>
      <c r="J286" s="65">
        <v>24</v>
      </c>
    </row>
    <row r="287" spans="2:10" ht="14.4">
      <c r="B287" s="61" t="s">
        <v>537</v>
      </c>
      <c r="C287" s="62" t="s">
        <v>1476</v>
      </c>
      <c r="D287" s="61" t="s">
        <v>1174</v>
      </c>
      <c r="E287" s="61" t="s">
        <v>1483</v>
      </c>
      <c r="F287" s="64">
        <v>13.143009196</v>
      </c>
      <c r="G287" s="66">
        <v>18.98</v>
      </c>
      <c r="H287" s="65">
        <v>6</v>
      </c>
      <c r="I287" s="65">
        <v>57</v>
      </c>
      <c r="J287" s="65">
        <v>85</v>
      </c>
    </row>
    <row r="288" spans="2:10" ht="14.4">
      <c r="B288" s="61" t="s">
        <v>538</v>
      </c>
      <c r="C288" s="62" t="s">
        <v>1476</v>
      </c>
      <c r="D288" s="61" t="s">
        <v>1174</v>
      </c>
      <c r="E288" s="61" t="s">
        <v>1484</v>
      </c>
      <c r="F288" s="64">
        <v>5.4990749499999998</v>
      </c>
      <c r="G288" s="66">
        <v>7.8</v>
      </c>
      <c r="H288" s="65">
        <v>3</v>
      </c>
      <c r="I288" s="65">
        <v>23</v>
      </c>
      <c r="J288" s="65">
        <v>35</v>
      </c>
    </row>
    <row r="289" spans="2:10" ht="14.4">
      <c r="B289" s="61" t="s">
        <v>539</v>
      </c>
      <c r="C289" s="62" t="s">
        <v>1476</v>
      </c>
      <c r="D289" s="61" t="s">
        <v>1174</v>
      </c>
      <c r="E289" s="61" t="s">
        <v>1485</v>
      </c>
      <c r="F289" s="64">
        <v>2.5201749577000001</v>
      </c>
      <c r="G289" s="66">
        <v>3.03</v>
      </c>
      <c r="H289" s="65">
        <v>1</v>
      </c>
      <c r="I289" s="65">
        <v>9</v>
      </c>
      <c r="J289" s="65">
        <v>14</v>
      </c>
    </row>
    <row r="290" spans="2:10" ht="14.4">
      <c r="B290" s="61" t="s">
        <v>540</v>
      </c>
      <c r="C290" s="62" t="s">
        <v>1476</v>
      </c>
      <c r="D290" s="61" t="s">
        <v>1174</v>
      </c>
      <c r="E290" s="61" t="s">
        <v>1486</v>
      </c>
      <c r="F290" s="64">
        <v>7.4879712136999999</v>
      </c>
      <c r="G290" s="66">
        <v>14.39</v>
      </c>
      <c r="H290" s="65">
        <v>5</v>
      </c>
      <c r="I290" s="65">
        <v>43</v>
      </c>
      <c r="J290" s="65">
        <v>65</v>
      </c>
    </row>
    <row r="291" spans="2:10" ht="14.4">
      <c r="B291" s="61" t="s">
        <v>541</v>
      </c>
      <c r="C291" s="62" t="s">
        <v>1476</v>
      </c>
      <c r="D291" s="61" t="s">
        <v>1174</v>
      </c>
      <c r="E291" s="61" t="s">
        <v>1487</v>
      </c>
      <c r="F291" s="64">
        <v>3.5101035559999998</v>
      </c>
      <c r="G291" s="66">
        <v>6.1</v>
      </c>
      <c r="H291" s="65">
        <v>2</v>
      </c>
      <c r="I291" s="65">
        <v>18</v>
      </c>
      <c r="J291" s="65">
        <v>27</v>
      </c>
    </row>
    <row r="292" spans="2:10" ht="14.4">
      <c r="B292" s="61" t="s">
        <v>542</v>
      </c>
      <c r="C292" s="62" t="s">
        <v>1476</v>
      </c>
      <c r="D292" s="61" t="s">
        <v>1174</v>
      </c>
      <c r="E292" s="61" t="s">
        <v>1488</v>
      </c>
      <c r="F292" s="64">
        <v>2.0038492117</v>
      </c>
      <c r="G292" s="66">
        <v>2.66</v>
      </c>
      <c r="H292" s="65">
        <v>1</v>
      </c>
      <c r="I292" s="65">
        <v>8</v>
      </c>
      <c r="J292" s="65">
        <v>12</v>
      </c>
    </row>
    <row r="293" spans="2:10" ht="14.4">
      <c r="B293" s="61" t="s">
        <v>544</v>
      </c>
      <c r="C293" s="62" t="s">
        <v>1476</v>
      </c>
      <c r="D293" s="61" t="s">
        <v>1174</v>
      </c>
      <c r="E293" s="61" t="s">
        <v>1489</v>
      </c>
      <c r="F293" s="64">
        <v>5.6513154137999999</v>
      </c>
      <c r="G293" s="66">
        <v>11.83</v>
      </c>
      <c r="H293" s="65">
        <v>4</v>
      </c>
      <c r="I293" s="65">
        <v>35</v>
      </c>
      <c r="J293" s="65">
        <v>53</v>
      </c>
    </row>
    <row r="294" spans="2:10" ht="14.4">
      <c r="B294" s="61" t="s">
        <v>545</v>
      </c>
      <c r="C294" s="62" t="s">
        <v>1476</v>
      </c>
      <c r="D294" s="61" t="s">
        <v>1174</v>
      </c>
      <c r="E294" s="61" t="s">
        <v>1490</v>
      </c>
      <c r="F294" s="64">
        <v>2.2217912540000002</v>
      </c>
      <c r="G294" s="66">
        <v>3.72</v>
      </c>
      <c r="H294" s="65">
        <v>1</v>
      </c>
      <c r="I294" s="65">
        <v>11</v>
      </c>
      <c r="J294" s="65">
        <v>17</v>
      </c>
    </row>
    <row r="295" spans="2:10" ht="14.4">
      <c r="B295" s="61" t="s">
        <v>546</v>
      </c>
      <c r="C295" s="62" t="s">
        <v>1476</v>
      </c>
      <c r="D295" s="61" t="s">
        <v>1174</v>
      </c>
      <c r="E295" s="61" t="s">
        <v>1491</v>
      </c>
      <c r="F295" s="64">
        <v>2.5374528258</v>
      </c>
      <c r="G295" s="66">
        <v>4.0999999999999996</v>
      </c>
      <c r="H295" s="65">
        <v>1</v>
      </c>
      <c r="I295" s="65">
        <v>12</v>
      </c>
      <c r="J295" s="65">
        <v>18</v>
      </c>
    </row>
    <row r="296" spans="2:10" ht="14.4">
      <c r="B296" s="61" t="s">
        <v>547</v>
      </c>
      <c r="C296" s="62" t="s">
        <v>1476</v>
      </c>
      <c r="D296" s="61" t="s">
        <v>1174</v>
      </c>
      <c r="E296" s="61" t="s">
        <v>1492</v>
      </c>
      <c r="F296" s="64">
        <v>2.7672703205000002</v>
      </c>
      <c r="G296" s="66">
        <v>4.72</v>
      </c>
      <c r="H296" s="65">
        <v>2</v>
      </c>
      <c r="I296" s="65">
        <v>14</v>
      </c>
      <c r="J296" s="65">
        <v>21</v>
      </c>
    </row>
    <row r="297" spans="2:10" ht="14.4">
      <c r="B297" s="61" t="s">
        <v>548</v>
      </c>
      <c r="C297" s="62" t="s">
        <v>1476</v>
      </c>
      <c r="D297" s="61" t="s">
        <v>1174</v>
      </c>
      <c r="E297" s="61" t="s">
        <v>1493</v>
      </c>
      <c r="F297" s="64">
        <v>1.5024806363000001</v>
      </c>
      <c r="G297" s="66">
        <v>2.08</v>
      </c>
      <c r="H297" s="65">
        <v>1</v>
      </c>
      <c r="I297" s="65">
        <v>6</v>
      </c>
      <c r="J297" s="65">
        <v>9</v>
      </c>
    </row>
    <row r="298" spans="2:10" ht="14.4">
      <c r="B298" s="61" t="s">
        <v>838</v>
      </c>
      <c r="C298" s="62" t="s">
        <v>1476</v>
      </c>
      <c r="D298" s="61" t="s">
        <v>1174</v>
      </c>
      <c r="E298" s="61" t="s">
        <v>1494</v>
      </c>
      <c r="F298" s="64">
        <v>2.6470452549000001</v>
      </c>
      <c r="G298" s="66">
        <v>4.0199999999999996</v>
      </c>
      <c r="H298" s="65">
        <v>1</v>
      </c>
      <c r="I298" s="65">
        <v>12</v>
      </c>
      <c r="J298" s="65">
        <v>18</v>
      </c>
    </row>
    <row r="299" spans="2:10" ht="14.4">
      <c r="B299" s="61" t="s">
        <v>839</v>
      </c>
      <c r="C299" s="62" t="s">
        <v>1476</v>
      </c>
      <c r="D299" s="61" t="s">
        <v>1174</v>
      </c>
      <c r="E299" s="61" t="s">
        <v>1495</v>
      </c>
      <c r="F299" s="64">
        <v>1.3041457058999999</v>
      </c>
      <c r="G299" s="66">
        <v>1.29</v>
      </c>
      <c r="H299" s="65">
        <v>1</v>
      </c>
      <c r="I299" s="65">
        <v>4</v>
      </c>
      <c r="J299" s="65">
        <v>6</v>
      </c>
    </row>
    <row r="300" spans="2:10" ht="14.4">
      <c r="B300" s="61" t="s">
        <v>1026</v>
      </c>
      <c r="C300" s="62" t="s">
        <v>1476</v>
      </c>
      <c r="D300" s="61" t="s">
        <v>1174</v>
      </c>
      <c r="E300" s="61" t="s">
        <v>1496</v>
      </c>
      <c r="F300" s="64">
        <v>2.0425169788000002</v>
      </c>
      <c r="G300" s="66">
        <v>4.21</v>
      </c>
      <c r="H300" s="65">
        <v>1</v>
      </c>
      <c r="I300" s="65">
        <v>13</v>
      </c>
      <c r="J300" s="65">
        <v>19</v>
      </c>
    </row>
    <row r="301" spans="2:10" ht="14.4">
      <c r="B301" s="61" t="s">
        <v>1027</v>
      </c>
      <c r="C301" s="62" t="s">
        <v>1476</v>
      </c>
      <c r="D301" s="61" t="s">
        <v>1174</v>
      </c>
      <c r="E301" s="61" t="s">
        <v>1497</v>
      </c>
      <c r="F301" s="64">
        <v>0.82043250479999996</v>
      </c>
      <c r="G301" s="66">
        <v>1.44</v>
      </c>
      <c r="H301" s="65">
        <v>1</v>
      </c>
      <c r="I301" s="65">
        <v>4</v>
      </c>
      <c r="J301" s="65">
        <v>6</v>
      </c>
    </row>
    <row r="302" spans="2:10" ht="14.4">
      <c r="B302" s="61" t="s">
        <v>549</v>
      </c>
      <c r="C302" s="62" t="s">
        <v>1476</v>
      </c>
      <c r="D302" s="61" t="s">
        <v>1174</v>
      </c>
      <c r="E302" s="61" t="s">
        <v>1498</v>
      </c>
      <c r="F302" s="64">
        <v>8.3781490545999997</v>
      </c>
      <c r="G302" s="66">
        <v>17.86</v>
      </c>
      <c r="H302" s="65">
        <v>6</v>
      </c>
      <c r="I302" s="65">
        <v>54</v>
      </c>
      <c r="J302" s="65">
        <v>80</v>
      </c>
    </row>
    <row r="303" spans="2:10" ht="14.4">
      <c r="B303" s="61" t="s">
        <v>550</v>
      </c>
      <c r="C303" s="62" t="s">
        <v>1476</v>
      </c>
      <c r="D303" s="61" t="s">
        <v>1174</v>
      </c>
      <c r="E303" s="61" t="s">
        <v>1499</v>
      </c>
      <c r="F303" s="64">
        <v>3.0745213712999999</v>
      </c>
      <c r="G303" s="66">
        <v>7.02</v>
      </c>
      <c r="H303" s="65">
        <v>2</v>
      </c>
      <c r="I303" s="65">
        <v>21</v>
      </c>
      <c r="J303" s="65">
        <v>32</v>
      </c>
    </row>
    <row r="304" spans="2:10" ht="14.4">
      <c r="B304" s="61" t="s">
        <v>840</v>
      </c>
      <c r="C304" s="62" t="s">
        <v>1476</v>
      </c>
      <c r="D304" s="61" t="s">
        <v>1174</v>
      </c>
      <c r="E304" s="61" t="s">
        <v>1500</v>
      </c>
      <c r="F304" s="64">
        <v>1.5069749012</v>
      </c>
      <c r="G304" s="66">
        <v>2.57</v>
      </c>
      <c r="H304" s="65">
        <v>1</v>
      </c>
      <c r="I304" s="65">
        <v>8</v>
      </c>
      <c r="J304" s="65">
        <v>12</v>
      </c>
    </row>
    <row r="305" spans="2:10" ht="14.4">
      <c r="B305" s="61" t="s">
        <v>551</v>
      </c>
      <c r="C305" s="62" t="s">
        <v>1476</v>
      </c>
      <c r="D305" s="61" t="s">
        <v>1174</v>
      </c>
      <c r="E305" s="61" t="s">
        <v>1501</v>
      </c>
      <c r="F305" s="64">
        <v>2.5360244326000001</v>
      </c>
      <c r="G305" s="66">
        <v>5.57</v>
      </c>
      <c r="H305" s="65">
        <v>2</v>
      </c>
      <c r="I305" s="65">
        <v>17</v>
      </c>
      <c r="J305" s="65">
        <v>25</v>
      </c>
    </row>
    <row r="306" spans="2:10" ht="14.4">
      <c r="B306" s="61" t="s">
        <v>552</v>
      </c>
      <c r="C306" s="62" t="s">
        <v>1476</v>
      </c>
      <c r="D306" s="61" t="s">
        <v>1174</v>
      </c>
      <c r="E306" s="61" t="s">
        <v>1502</v>
      </c>
      <c r="F306" s="64">
        <v>0.57201080189999998</v>
      </c>
      <c r="G306" s="66">
        <v>1.1100000000000001</v>
      </c>
      <c r="H306" s="65">
        <v>1</v>
      </c>
      <c r="I306" s="65">
        <v>3</v>
      </c>
      <c r="J306" s="65">
        <v>5</v>
      </c>
    </row>
    <row r="307" spans="2:10" ht="14.4">
      <c r="B307" s="61" t="s">
        <v>841</v>
      </c>
      <c r="C307" s="62" t="s">
        <v>1476</v>
      </c>
      <c r="D307" s="61" t="s">
        <v>1174</v>
      </c>
      <c r="E307" s="61" t="s">
        <v>1503</v>
      </c>
      <c r="F307" s="64">
        <v>2.5559385775000001</v>
      </c>
      <c r="G307" s="66">
        <v>6.09</v>
      </c>
      <c r="H307" s="65">
        <v>2</v>
      </c>
      <c r="I307" s="65">
        <v>18</v>
      </c>
      <c r="J307" s="65">
        <v>27</v>
      </c>
    </row>
    <row r="308" spans="2:10" ht="14.4">
      <c r="B308" s="61" t="s">
        <v>842</v>
      </c>
      <c r="C308" s="62" t="s">
        <v>1476</v>
      </c>
      <c r="D308" s="61" t="s">
        <v>1174</v>
      </c>
      <c r="E308" s="61" t="s">
        <v>1504</v>
      </c>
      <c r="F308" s="64">
        <v>0.86445606419999999</v>
      </c>
      <c r="G308" s="66">
        <v>1.86</v>
      </c>
      <c r="H308" s="65">
        <v>1</v>
      </c>
      <c r="I308" s="65">
        <v>6</v>
      </c>
      <c r="J308" s="65">
        <v>8</v>
      </c>
    </row>
    <row r="309" spans="2:10" ht="14.4">
      <c r="B309" s="61" t="s">
        <v>843</v>
      </c>
      <c r="C309" s="62" t="s">
        <v>1476</v>
      </c>
      <c r="D309" s="61" t="s">
        <v>1174</v>
      </c>
      <c r="E309" s="61" t="s">
        <v>1505</v>
      </c>
      <c r="F309" s="64">
        <v>0.41516875219999999</v>
      </c>
      <c r="G309" s="66">
        <v>1.1200000000000001</v>
      </c>
      <c r="H309" s="65">
        <v>1</v>
      </c>
      <c r="I309" s="65">
        <v>3</v>
      </c>
      <c r="J309" s="65">
        <v>5</v>
      </c>
    </row>
    <row r="310" spans="2:10" ht="14.4">
      <c r="B310" s="61" t="s">
        <v>844</v>
      </c>
      <c r="C310" s="62" t="s">
        <v>1476</v>
      </c>
      <c r="D310" s="61" t="s">
        <v>1174</v>
      </c>
      <c r="E310" s="61" t="s">
        <v>1506</v>
      </c>
      <c r="F310" s="64">
        <v>1.2447744262</v>
      </c>
      <c r="G310" s="66">
        <v>3.09</v>
      </c>
      <c r="H310" s="65">
        <v>1</v>
      </c>
      <c r="I310" s="65">
        <v>9</v>
      </c>
      <c r="J310" s="65">
        <v>14</v>
      </c>
    </row>
    <row r="311" spans="2:10" ht="14.4">
      <c r="B311" s="61" t="s">
        <v>845</v>
      </c>
      <c r="C311" s="62" t="s">
        <v>1476</v>
      </c>
      <c r="D311" s="61" t="s">
        <v>1174</v>
      </c>
      <c r="E311" s="61" t="s">
        <v>1507</v>
      </c>
      <c r="F311" s="64">
        <v>0.48083442110000002</v>
      </c>
      <c r="G311" s="66">
        <v>1.07</v>
      </c>
      <c r="H311" s="65">
        <v>1</v>
      </c>
      <c r="I311" s="65">
        <v>3</v>
      </c>
      <c r="J311" s="65">
        <v>5</v>
      </c>
    </row>
    <row r="312" spans="2:10" ht="14.4">
      <c r="B312" s="61" t="s">
        <v>553</v>
      </c>
      <c r="C312" s="62" t="s">
        <v>1476</v>
      </c>
      <c r="D312" s="61" t="s">
        <v>396</v>
      </c>
      <c r="E312" s="61" t="s">
        <v>1508</v>
      </c>
      <c r="F312" s="64">
        <v>2.0700107123000002</v>
      </c>
      <c r="G312" s="66">
        <v>6.36</v>
      </c>
      <c r="H312" s="65">
        <v>2</v>
      </c>
      <c r="I312" s="65">
        <v>19</v>
      </c>
      <c r="J312" s="65">
        <v>29</v>
      </c>
    </row>
    <row r="313" spans="2:10" ht="14.4">
      <c r="B313" s="61" t="s">
        <v>554</v>
      </c>
      <c r="C313" s="62" t="s">
        <v>1476</v>
      </c>
      <c r="D313" s="61" t="s">
        <v>396</v>
      </c>
      <c r="E313" s="61" t="s">
        <v>1509</v>
      </c>
      <c r="F313" s="64">
        <v>0.68034271850000005</v>
      </c>
      <c r="G313" s="66">
        <v>2.2400000000000002</v>
      </c>
      <c r="H313" s="65">
        <v>1</v>
      </c>
      <c r="I313" s="65">
        <v>7</v>
      </c>
      <c r="J313" s="65">
        <v>10</v>
      </c>
    </row>
    <row r="314" spans="2:10" ht="14.4">
      <c r="B314" s="61" t="s">
        <v>555</v>
      </c>
      <c r="C314" s="62" t="s">
        <v>1476</v>
      </c>
      <c r="D314" s="61" t="s">
        <v>396</v>
      </c>
      <c r="E314" s="61" t="s">
        <v>1510</v>
      </c>
      <c r="F314" s="64">
        <v>1.3543158031</v>
      </c>
      <c r="G314" s="66">
        <v>4.18</v>
      </c>
      <c r="H314" s="65">
        <v>1</v>
      </c>
      <c r="I314" s="65">
        <v>13</v>
      </c>
      <c r="J314" s="65">
        <v>19</v>
      </c>
    </row>
    <row r="315" spans="2:10" ht="14.4">
      <c r="B315" s="61" t="s">
        <v>556</v>
      </c>
      <c r="C315" s="62" t="s">
        <v>1476</v>
      </c>
      <c r="D315" s="61" t="s">
        <v>396</v>
      </c>
      <c r="E315" s="61" t="s">
        <v>1511</v>
      </c>
      <c r="F315" s="64">
        <v>0.47040597839999998</v>
      </c>
      <c r="G315" s="66">
        <v>1.73</v>
      </c>
      <c r="H315" s="65">
        <v>1</v>
      </c>
      <c r="I315" s="65">
        <v>5</v>
      </c>
      <c r="J315" s="65">
        <v>8</v>
      </c>
    </row>
    <row r="316" spans="2:10" ht="14.4">
      <c r="B316" s="61" t="s">
        <v>1512</v>
      </c>
      <c r="C316" s="62" t="s">
        <v>1476</v>
      </c>
      <c r="D316" s="61" t="s">
        <v>396</v>
      </c>
      <c r="E316" s="61" t="s">
        <v>1513</v>
      </c>
      <c r="F316" s="64">
        <v>0.35499254159999999</v>
      </c>
      <c r="G316" s="66">
        <v>1.22</v>
      </c>
      <c r="H316" s="65">
        <v>1</v>
      </c>
      <c r="I316" s="65">
        <v>4</v>
      </c>
      <c r="J316" s="65">
        <v>5</v>
      </c>
    </row>
    <row r="317" spans="2:10" ht="14.4">
      <c r="B317" s="61" t="s">
        <v>557</v>
      </c>
      <c r="C317" s="62" t="s">
        <v>1476</v>
      </c>
      <c r="D317" s="61" t="s">
        <v>396</v>
      </c>
      <c r="E317" s="61" t="s">
        <v>1514</v>
      </c>
      <c r="F317" s="64">
        <v>1.8516169732000001</v>
      </c>
      <c r="G317" s="66">
        <v>5.69</v>
      </c>
      <c r="H317" s="65">
        <v>2</v>
      </c>
      <c r="I317" s="65">
        <v>17</v>
      </c>
      <c r="J317" s="65">
        <v>26</v>
      </c>
    </row>
    <row r="318" spans="2:10" ht="14.4">
      <c r="B318" s="61" t="s">
        <v>558</v>
      </c>
      <c r="C318" s="62" t="s">
        <v>1476</v>
      </c>
      <c r="D318" s="61" t="s">
        <v>396</v>
      </c>
      <c r="E318" s="61" t="s">
        <v>1515</v>
      </c>
      <c r="F318" s="64">
        <v>0.72948075840000004</v>
      </c>
      <c r="G318" s="66">
        <v>2.5</v>
      </c>
      <c r="H318" s="65">
        <v>1</v>
      </c>
      <c r="I318" s="65">
        <v>8</v>
      </c>
      <c r="J318" s="65">
        <v>11</v>
      </c>
    </row>
    <row r="319" spans="2:10" ht="14.4">
      <c r="B319" s="61" t="s">
        <v>938</v>
      </c>
      <c r="C319" s="62" t="s">
        <v>1476</v>
      </c>
      <c r="D319" s="61" t="s">
        <v>396</v>
      </c>
      <c r="E319" s="61" t="s">
        <v>1516</v>
      </c>
      <c r="F319" s="64">
        <v>0.60302512890000004</v>
      </c>
      <c r="G319" s="66">
        <v>2.0699999999999998</v>
      </c>
      <c r="H319" s="65">
        <v>1</v>
      </c>
      <c r="I319" s="65">
        <v>6</v>
      </c>
      <c r="J319" s="65">
        <v>9</v>
      </c>
    </row>
    <row r="320" spans="2:10" ht="14.4">
      <c r="B320" s="61" t="s">
        <v>939</v>
      </c>
      <c r="C320" s="62" t="s">
        <v>1476</v>
      </c>
      <c r="D320" s="61" t="s">
        <v>396</v>
      </c>
      <c r="E320" s="61" t="s">
        <v>1517</v>
      </c>
      <c r="F320" s="64">
        <v>0.24173504169999999</v>
      </c>
      <c r="G320" s="66">
        <v>1.17</v>
      </c>
      <c r="H320" s="65">
        <v>1</v>
      </c>
      <c r="I320" s="65">
        <v>4</v>
      </c>
      <c r="J320" s="65">
        <v>5</v>
      </c>
    </row>
    <row r="321" spans="2:10" ht="14.4">
      <c r="B321" s="61" t="s">
        <v>559</v>
      </c>
      <c r="C321" s="62" t="s">
        <v>1476</v>
      </c>
      <c r="D321" s="61" t="s">
        <v>396</v>
      </c>
      <c r="E321" s="61" t="s">
        <v>1518</v>
      </c>
      <c r="F321" s="64">
        <v>1.0631778131</v>
      </c>
      <c r="G321" s="66">
        <v>3.24</v>
      </c>
      <c r="H321" s="65">
        <v>1</v>
      </c>
      <c r="I321" s="65">
        <v>10</v>
      </c>
      <c r="J321" s="65">
        <v>15</v>
      </c>
    </row>
    <row r="322" spans="2:10" ht="14.4">
      <c r="B322" s="61" t="s">
        <v>560</v>
      </c>
      <c r="C322" s="62" t="s">
        <v>1476</v>
      </c>
      <c r="D322" s="61" t="s">
        <v>396</v>
      </c>
      <c r="E322" s="61" t="s">
        <v>1519</v>
      </c>
      <c r="F322" s="64">
        <v>0.29814784129999999</v>
      </c>
      <c r="G322" s="66">
        <v>1.32</v>
      </c>
      <c r="H322" s="65">
        <v>1</v>
      </c>
      <c r="I322" s="65">
        <v>4</v>
      </c>
      <c r="J322" s="65">
        <v>6</v>
      </c>
    </row>
    <row r="323" spans="2:10" ht="14.4">
      <c r="B323" s="61" t="s">
        <v>561</v>
      </c>
      <c r="C323" s="62" t="s">
        <v>1476</v>
      </c>
      <c r="D323" s="61" t="s">
        <v>396</v>
      </c>
      <c r="E323" s="61" t="s">
        <v>1520</v>
      </c>
      <c r="F323" s="64">
        <v>1.8626609095</v>
      </c>
      <c r="G323" s="66">
        <v>5.71</v>
      </c>
      <c r="H323" s="65">
        <v>2</v>
      </c>
      <c r="I323" s="65">
        <v>17</v>
      </c>
      <c r="J323" s="65">
        <v>26</v>
      </c>
    </row>
    <row r="324" spans="2:10" ht="14.4">
      <c r="B324" s="61" t="s">
        <v>562</v>
      </c>
      <c r="C324" s="62" t="s">
        <v>1476</v>
      </c>
      <c r="D324" s="61" t="s">
        <v>396</v>
      </c>
      <c r="E324" s="61" t="s">
        <v>1521</v>
      </c>
      <c r="F324" s="64">
        <v>0.71571896570000004</v>
      </c>
      <c r="G324" s="66">
        <v>2.4700000000000002</v>
      </c>
      <c r="H324" s="65">
        <v>1</v>
      </c>
      <c r="I324" s="65">
        <v>7</v>
      </c>
      <c r="J324" s="65">
        <v>11</v>
      </c>
    </row>
    <row r="325" spans="2:10" ht="14.4">
      <c r="B325" s="61" t="s">
        <v>940</v>
      </c>
      <c r="C325" s="62" t="s">
        <v>1476</v>
      </c>
      <c r="D325" s="61" t="s">
        <v>396</v>
      </c>
      <c r="E325" s="61" t="s">
        <v>1522</v>
      </c>
      <c r="F325" s="64">
        <v>0.3281340156</v>
      </c>
      <c r="G325" s="66">
        <v>1.34</v>
      </c>
      <c r="H325" s="65">
        <v>1</v>
      </c>
      <c r="I325" s="65">
        <v>4</v>
      </c>
      <c r="J325" s="65">
        <v>6</v>
      </c>
    </row>
    <row r="326" spans="2:10" ht="14.4">
      <c r="B326" s="61" t="s">
        <v>563</v>
      </c>
      <c r="C326" s="62" t="s">
        <v>1523</v>
      </c>
      <c r="D326" s="61" t="s">
        <v>1174</v>
      </c>
      <c r="E326" s="61" t="s">
        <v>1524</v>
      </c>
      <c r="F326" s="64">
        <v>15.562683685</v>
      </c>
      <c r="G326" s="66">
        <v>24.93</v>
      </c>
      <c r="H326" s="65">
        <v>8</v>
      </c>
      <c r="I326" s="65">
        <v>75</v>
      </c>
      <c r="J326" s="65">
        <v>112</v>
      </c>
    </row>
    <row r="327" spans="2:10" ht="14.4">
      <c r="B327" s="61" t="s">
        <v>564</v>
      </c>
      <c r="C327" s="62" t="s">
        <v>1523</v>
      </c>
      <c r="D327" s="61" t="s">
        <v>1174</v>
      </c>
      <c r="E327" s="61" t="s">
        <v>1525</v>
      </c>
      <c r="F327" s="64">
        <v>7.8097551210000002</v>
      </c>
      <c r="G327" s="66">
        <v>10.68</v>
      </c>
      <c r="H327" s="65">
        <v>4</v>
      </c>
      <c r="I327" s="65">
        <v>32</v>
      </c>
      <c r="J327" s="65">
        <v>48</v>
      </c>
    </row>
    <row r="328" spans="2:10" ht="14.4">
      <c r="B328" s="61" t="s">
        <v>1028</v>
      </c>
      <c r="C328" s="62" t="s">
        <v>1523</v>
      </c>
      <c r="D328" s="61" t="s">
        <v>1174</v>
      </c>
      <c r="E328" s="61" t="s">
        <v>1526</v>
      </c>
      <c r="F328" s="64">
        <v>3.0866484478</v>
      </c>
      <c r="G328" s="66">
        <v>3.82</v>
      </c>
      <c r="H328" s="65">
        <v>1</v>
      </c>
      <c r="I328" s="65">
        <v>11</v>
      </c>
      <c r="J328" s="65">
        <v>17</v>
      </c>
    </row>
    <row r="329" spans="2:10" ht="14.4">
      <c r="B329" s="61" t="s">
        <v>565</v>
      </c>
      <c r="C329" s="62" t="s">
        <v>1523</v>
      </c>
      <c r="D329" s="61" t="s">
        <v>1174</v>
      </c>
      <c r="E329" s="61" t="s">
        <v>1527</v>
      </c>
      <c r="F329" s="64">
        <v>10.365234988999999</v>
      </c>
      <c r="G329" s="66">
        <v>21.32</v>
      </c>
      <c r="H329" s="65">
        <v>7</v>
      </c>
      <c r="I329" s="65">
        <v>64</v>
      </c>
      <c r="J329" s="65">
        <v>96</v>
      </c>
    </row>
    <row r="330" spans="2:10" ht="14.4">
      <c r="B330" s="61" t="s">
        <v>566</v>
      </c>
      <c r="C330" s="62" t="s">
        <v>1523</v>
      </c>
      <c r="D330" s="61" t="s">
        <v>1174</v>
      </c>
      <c r="E330" s="61" t="s">
        <v>1528</v>
      </c>
      <c r="F330" s="64">
        <v>5.5881103980000004</v>
      </c>
      <c r="G330" s="66">
        <v>11.67</v>
      </c>
      <c r="H330" s="65">
        <v>4</v>
      </c>
      <c r="I330" s="65">
        <v>35</v>
      </c>
      <c r="J330" s="65">
        <v>53</v>
      </c>
    </row>
    <row r="331" spans="2:10" ht="14.4">
      <c r="B331" s="61" t="s">
        <v>1144</v>
      </c>
      <c r="C331" s="62" t="s">
        <v>1523</v>
      </c>
      <c r="D331" s="61" t="s">
        <v>1174</v>
      </c>
      <c r="E331" s="61" t="s">
        <v>1529</v>
      </c>
      <c r="F331" s="64">
        <v>2.5058084569000001</v>
      </c>
      <c r="G331" s="66">
        <v>4.7699999999999996</v>
      </c>
      <c r="H331" s="65">
        <v>2</v>
      </c>
      <c r="I331" s="65">
        <v>14</v>
      </c>
      <c r="J331" s="65">
        <v>21</v>
      </c>
    </row>
    <row r="332" spans="2:10" ht="14.4">
      <c r="B332" s="61" t="s">
        <v>567</v>
      </c>
      <c r="C332" s="62" t="s">
        <v>1523</v>
      </c>
      <c r="D332" s="61" t="s">
        <v>1174</v>
      </c>
      <c r="E332" s="61" t="s">
        <v>1530</v>
      </c>
      <c r="F332" s="64">
        <v>6.5882483548000002</v>
      </c>
      <c r="G332" s="66">
        <v>12.34</v>
      </c>
      <c r="H332" s="65">
        <v>4</v>
      </c>
      <c r="I332" s="65">
        <v>37</v>
      </c>
      <c r="J332" s="65">
        <v>56</v>
      </c>
    </row>
    <row r="333" spans="2:10" ht="14.4">
      <c r="B333" s="61" t="s">
        <v>568</v>
      </c>
      <c r="C333" s="62" t="s">
        <v>1523</v>
      </c>
      <c r="D333" s="61" t="s">
        <v>1174</v>
      </c>
      <c r="E333" s="61" t="s">
        <v>1531</v>
      </c>
      <c r="F333" s="64">
        <v>2.3221393819</v>
      </c>
      <c r="G333" s="66">
        <v>4.12</v>
      </c>
      <c r="H333" s="65">
        <v>1</v>
      </c>
      <c r="I333" s="65">
        <v>12</v>
      </c>
      <c r="J333" s="65">
        <v>19</v>
      </c>
    </row>
    <row r="334" spans="2:10" ht="14.4">
      <c r="B334" s="61" t="s">
        <v>1145</v>
      </c>
      <c r="C334" s="62" t="s">
        <v>1523</v>
      </c>
      <c r="D334" s="61" t="s">
        <v>1174</v>
      </c>
      <c r="E334" s="61" t="s">
        <v>1532</v>
      </c>
      <c r="F334" s="64">
        <v>0.91533976240000003</v>
      </c>
      <c r="G334" s="66">
        <v>1.49</v>
      </c>
      <c r="H334" s="65">
        <v>1</v>
      </c>
      <c r="I334" s="65">
        <v>4</v>
      </c>
      <c r="J334" s="65">
        <v>7</v>
      </c>
    </row>
    <row r="335" spans="2:10" ht="14.4">
      <c r="B335" s="61" t="s">
        <v>846</v>
      </c>
      <c r="C335" s="62" t="s">
        <v>1523</v>
      </c>
      <c r="D335" s="61" t="s">
        <v>1174</v>
      </c>
      <c r="E335" s="61" t="s">
        <v>1533</v>
      </c>
      <c r="F335" s="64">
        <v>8.2847175444999994</v>
      </c>
      <c r="G335" s="66">
        <v>19.170000000000002</v>
      </c>
      <c r="H335" s="65">
        <v>6</v>
      </c>
      <c r="I335" s="65">
        <v>58</v>
      </c>
      <c r="J335" s="65">
        <v>86</v>
      </c>
    </row>
    <row r="336" spans="2:10" ht="14.4">
      <c r="B336" s="61" t="s">
        <v>847</v>
      </c>
      <c r="C336" s="62" t="s">
        <v>1523</v>
      </c>
      <c r="D336" s="61" t="s">
        <v>1174</v>
      </c>
      <c r="E336" s="61" t="s">
        <v>1534</v>
      </c>
      <c r="F336" s="64">
        <v>3.4734699762000001</v>
      </c>
      <c r="G336" s="66">
        <v>8.6300000000000008</v>
      </c>
      <c r="H336" s="65">
        <v>3</v>
      </c>
      <c r="I336" s="65">
        <v>26</v>
      </c>
      <c r="J336" s="65">
        <v>39</v>
      </c>
    </row>
    <row r="337" spans="2:10" ht="14.4">
      <c r="B337" s="61" t="s">
        <v>1029</v>
      </c>
      <c r="C337" s="62" t="s">
        <v>1523</v>
      </c>
      <c r="D337" s="61" t="s">
        <v>1174</v>
      </c>
      <c r="E337" s="61" t="s">
        <v>1535</v>
      </c>
      <c r="F337" s="64">
        <v>1.6362261866000001</v>
      </c>
      <c r="G337" s="66">
        <v>1.55</v>
      </c>
      <c r="H337" s="65">
        <v>1</v>
      </c>
      <c r="I337" s="65">
        <v>5</v>
      </c>
      <c r="J337" s="65">
        <v>7</v>
      </c>
    </row>
    <row r="338" spans="2:10" ht="14.4">
      <c r="B338" s="61" t="s">
        <v>569</v>
      </c>
      <c r="C338" s="62" t="s">
        <v>1523</v>
      </c>
      <c r="D338" s="61" t="s">
        <v>1174</v>
      </c>
      <c r="E338" s="61" t="s">
        <v>1536</v>
      </c>
      <c r="F338" s="64">
        <v>7.6212962309999996</v>
      </c>
      <c r="G338" s="66">
        <v>13.86</v>
      </c>
      <c r="H338" s="65">
        <v>5</v>
      </c>
      <c r="I338" s="65">
        <v>42</v>
      </c>
      <c r="J338" s="65">
        <v>62</v>
      </c>
    </row>
    <row r="339" spans="2:10" ht="14.4">
      <c r="B339" s="61" t="s">
        <v>570</v>
      </c>
      <c r="C339" s="62" t="s">
        <v>1523</v>
      </c>
      <c r="D339" s="61" t="s">
        <v>1174</v>
      </c>
      <c r="E339" s="61" t="s">
        <v>1537</v>
      </c>
      <c r="F339" s="64">
        <v>4.0522276474999996</v>
      </c>
      <c r="G339" s="66">
        <v>6.78</v>
      </c>
      <c r="H339" s="65">
        <v>2</v>
      </c>
      <c r="I339" s="65">
        <v>20</v>
      </c>
      <c r="J339" s="65">
        <v>31</v>
      </c>
    </row>
    <row r="340" spans="2:10" ht="14.4">
      <c r="B340" s="61" t="s">
        <v>1030</v>
      </c>
      <c r="C340" s="62" t="s">
        <v>1523</v>
      </c>
      <c r="D340" s="61" t="s">
        <v>1174</v>
      </c>
      <c r="E340" s="61" t="s">
        <v>1538</v>
      </c>
      <c r="F340" s="64">
        <v>2.9431330510000002</v>
      </c>
      <c r="G340" s="66">
        <v>4.47</v>
      </c>
      <c r="H340" s="65">
        <v>1</v>
      </c>
      <c r="I340" s="65">
        <v>13</v>
      </c>
      <c r="J340" s="65">
        <v>20</v>
      </c>
    </row>
    <row r="341" spans="2:10" ht="14.4">
      <c r="B341" s="61" t="s">
        <v>571</v>
      </c>
      <c r="C341" s="62" t="s">
        <v>1523</v>
      </c>
      <c r="D341" s="61" t="s">
        <v>1174</v>
      </c>
      <c r="E341" s="61" t="s">
        <v>1539</v>
      </c>
      <c r="F341" s="64">
        <v>3.4862321677999999</v>
      </c>
      <c r="G341" s="66">
        <v>5.92</v>
      </c>
      <c r="H341" s="65">
        <v>2</v>
      </c>
      <c r="I341" s="65">
        <v>18</v>
      </c>
      <c r="J341" s="65">
        <v>27</v>
      </c>
    </row>
    <row r="342" spans="2:10" ht="14.4">
      <c r="B342" s="61" t="s">
        <v>572</v>
      </c>
      <c r="C342" s="62" t="s">
        <v>1523</v>
      </c>
      <c r="D342" s="61" t="s">
        <v>1174</v>
      </c>
      <c r="E342" s="61" t="s">
        <v>1540</v>
      </c>
      <c r="F342" s="64">
        <v>1.8808324687</v>
      </c>
      <c r="G342" s="66">
        <v>2.21</v>
      </c>
      <c r="H342" s="65">
        <v>1</v>
      </c>
      <c r="I342" s="65">
        <v>7</v>
      </c>
      <c r="J342" s="65">
        <v>10</v>
      </c>
    </row>
    <row r="343" spans="2:10" ht="14.4">
      <c r="B343" s="61" t="s">
        <v>1146</v>
      </c>
      <c r="C343" s="62" t="s">
        <v>1523</v>
      </c>
      <c r="D343" s="61" t="s">
        <v>1174</v>
      </c>
      <c r="E343" s="61" t="s">
        <v>1541</v>
      </c>
      <c r="F343" s="64">
        <v>36.621058349000002</v>
      </c>
      <c r="G343" s="66">
        <v>33.19</v>
      </c>
      <c r="H343" s="65">
        <v>11</v>
      </c>
      <c r="I343" s="65">
        <v>100</v>
      </c>
      <c r="J343" s="65">
        <v>149</v>
      </c>
    </row>
    <row r="344" spans="2:10" ht="14.4">
      <c r="B344" s="61" t="s">
        <v>573</v>
      </c>
      <c r="C344" s="62" t="s">
        <v>1523</v>
      </c>
      <c r="D344" s="61" t="s">
        <v>396</v>
      </c>
      <c r="E344" s="61" t="s">
        <v>1542</v>
      </c>
      <c r="F344" s="64">
        <v>5.7522509737999998</v>
      </c>
      <c r="G344" s="66">
        <v>14.21</v>
      </c>
      <c r="H344" s="65">
        <v>5</v>
      </c>
      <c r="I344" s="65">
        <v>43</v>
      </c>
      <c r="J344" s="65">
        <v>64</v>
      </c>
    </row>
    <row r="345" spans="2:10" ht="14.4">
      <c r="B345" s="61" t="s">
        <v>574</v>
      </c>
      <c r="C345" s="62" t="s">
        <v>1523</v>
      </c>
      <c r="D345" s="61" t="s">
        <v>396</v>
      </c>
      <c r="E345" s="61" t="s">
        <v>1543</v>
      </c>
      <c r="F345" s="64">
        <v>2.2242156303999998</v>
      </c>
      <c r="G345" s="66">
        <v>6.4</v>
      </c>
      <c r="H345" s="65">
        <v>2</v>
      </c>
      <c r="I345" s="65">
        <v>19</v>
      </c>
      <c r="J345" s="65">
        <v>29</v>
      </c>
    </row>
    <row r="346" spans="2:10" ht="14.4">
      <c r="B346" s="61" t="s">
        <v>575</v>
      </c>
      <c r="C346" s="62" t="s">
        <v>1523</v>
      </c>
      <c r="D346" s="61" t="s">
        <v>396</v>
      </c>
      <c r="E346" s="61" t="s">
        <v>1544</v>
      </c>
      <c r="F346" s="64">
        <v>0.62729099119999998</v>
      </c>
      <c r="G346" s="66">
        <v>1.98</v>
      </c>
      <c r="H346" s="65">
        <v>1</v>
      </c>
      <c r="I346" s="65">
        <v>6</v>
      </c>
      <c r="J346" s="65">
        <v>9</v>
      </c>
    </row>
    <row r="347" spans="2:10" ht="14.4">
      <c r="B347" s="61" t="s">
        <v>576</v>
      </c>
      <c r="C347" s="62" t="s">
        <v>1523</v>
      </c>
      <c r="D347" s="61" t="s">
        <v>396</v>
      </c>
      <c r="E347" s="61" t="s">
        <v>1545</v>
      </c>
      <c r="F347" s="64">
        <v>2.8191191862</v>
      </c>
      <c r="G347" s="66">
        <v>7.72</v>
      </c>
      <c r="H347" s="65">
        <v>3</v>
      </c>
      <c r="I347" s="65">
        <v>23</v>
      </c>
      <c r="J347" s="65">
        <v>35</v>
      </c>
    </row>
    <row r="348" spans="2:10" ht="14.4">
      <c r="B348" s="61" t="s">
        <v>577</v>
      </c>
      <c r="C348" s="62" t="s">
        <v>1523</v>
      </c>
      <c r="D348" s="61" t="s">
        <v>396</v>
      </c>
      <c r="E348" s="61" t="s">
        <v>1546</v>
      </c>
      <c r="F348" s="64">
        <v>0.95703114889999996</v>
      </c>
      <c r="G348" s="66">
        <v>2.5499999999999998</v>
      </c>
      <c r="H348" s="65">
        <v>1</v>
      </c>
      <c r="I348" s="65">
        <v>8</v>
      </c>
      <c r="J348" s="65">
        <v>11</v>
      </c>
    </row>
    <row r="349" spans="2:10" ht="14.4">
      <c r="B349" s="61" t="s">
        <v>578</v>
      </c>
      <c r="C349" s="62" t="s">
        <v>1523</v>
      </c>
      <c r="D349" s="61" t="s">
        <v>396</v>
      </c>
      <c r="E349" s="61" t="s">
        <v>1547</v>
      </c>
      <c r="F349" s="64">
        <v>2.8567679457000001</v>
      </c>
      <c r="G349" s="66">
        <v>7.32</v>
      </c>
      <c r="H349" s="65">
        <v>2</v>
      </c>
      <c r="I349" s="65">
        <v>22</v>
      </c>
      <c r="J349" s="65">
        <v>33</v>
      </c>
    </row>
    <row r="350" spans="2:10" ht="14.4">
      <c r="B350" s="61" t="s">
        <v>579</v>
      </c>
      <c r="C350" s="62" t="s">
        <v>1523</v>
      </c>
      <c r="D350" s="61" t="s">
        <v>396</v>
      </c>
      <c r="E350" s="61" t="s">
        <v>1548</v>
      </c>
      <c r="F350" s="64">
        <v>0.81866846839999996</v>
      </c>
      <c r="G350" s="66">
        <v>2.63</v>
      </c>
      <c r="H350" s="65">
        <v>1</v>
      </c>
      <c r="I350" s="65">
        <v>8</v>
      </c>
      <c r="J350" s="65">
        <v>12</v>
      </c>
    </row>
    <row r="351" spans="2:10" ht="14.4">
      <c r="B351" s="61" t="s">
        <v>580</v>
      </c>
      <c r="C351" s="62" t="s">
        <v>1523</v>
      </c>
      <c r="D351" s="61" t="s">
        <v>396</v>
      </c>
      <c r="E351" s="61" t="s">
        <v>1549</v>
      </c>
      <c r="F351" s="64">
        <v>2.6706347601</v>
      </c>
      <c r="G351" s="66">
        <v>6.97</v>
      </c>
      <c r="H351" s="65">
        <v>2</v>
      </c>
      <c r="I351" s="65">
        <v>21</v>
      </c>
      <c r="J351" s="65">
        <v>31</v>
      </c>
    </row>
    <row r="352" spans="2:10" ht="14.4">
      <c r="B352" s="61" t="s">
        <v>581</v>
      </c>
      <c r="C352" s="62" t="s">
        <v>1523</v>
      </c>
      <c r="D352" s="61" t="s">
        <v>396</v>
      </c>
      <c r="E352" s="61" t="s">
        <v>1550</v>
      </c>
      <c r="F352" s="64">
        <v>0.87813635710000004</v>
      </c>
      <c r="G352" s="66">
        <v>2.6</v>
      </c>
      <c r="H352" s="65">
        <v>1</v>
      </c>
      <c r="I352" s="65">
        <v>8</v>
      </c>
      <c r="J352" s="65">
        <v>12</v>
      </c>
    </row>
    <row r="353" spans="2:10" ht="14.4">
      <c r="B353" s="61" t="s">
        <v>941</v>
      </c>
      <c r="C353" s="62" t="s">
        <v>1523</v>
      </c>
      <c r="D353" s="61" t="s">
        <v>396</v>
      </c>
      <c r="E353" s="61" t="s">
        <v>1551</v>
      </c>
      <c r="F353" s="64">
        <v>0.46642622220000002</v>
      </c>
      <c r="G353" s="66">
        <v>1.24</v>
      </c>
      <c r="H353" s="65">
        <v>1</v>
      </c>
      <c r="I353" s="65">
        <v>4</v>
      </c>
      <c r="J353" s="65">
        <v>6</v>
      </c>
    </row>
    <row r="354" spans="2:10" ht="14.4">
      <c r="B354" s="61" t="s">
        <v>582</v>
      </c>
      <c r="C354" s="62" t="s">
        <v>1523</v>
      </c>
      <c r="D354" s="61" t="s">
        <v>396</v>
      </c>
      <c r="E354" s="61" t="s">
        <v>1552</v>
      </c>
      <c r="F354" s="64">
        <v>2.2044817599000002</v>
      </c>
      <c r="G354" s="66">
        <v>5.96</v>
      </c>
      <c r="H354" s="65">
        <v>2</v>
      </c>
      <c r="I354" s="65">
        <v>18</v>
      </c>
      <c r="J354" s="65">
        <v>27</v>
      </c>
    </row>
    <row r="355" spans="2:10" ht="14.4">
      <c r="B355" s="61" t="s">
        <v>583</v>
      </c>
      <c r="C355" s="62" t="s">
        <v>1523</v>
      </c>
      <c r="D355" s="61" t="s">
        <v>396</v>
      </c>
      <c r="E355" s="61" t="s">
        <v>1553</v>
      </c>
      <c r="F355" s="64">
        <v>0.6706392685</v>
      </c>
      <c r="G355" s="66">
        <v>1.99</v>
      </c>
      <c r="H355" s="65">
        <v>1</v>
      </c>
      <c r="I355" s="65">
        <v>6</v>
      </c>
      <c r="J355" s="65">
        <v>9</v>
      </c>
    </row>
    <row r="356" spans="2:10" ht="14.4">
      <c r="B356" s="61" t="s">
        <v>1147</v>
      </c>
      <c r="C356" s="62" t="s">
        <v>1523</v>
      </c>
      <c r="D356" s="61" t="s">
        <v>396</v>
      </c>
      <c r="E356" s="61" t="s">
        <v>1554</v>
      </c>
      <c r="F356" s="64">
        <v>5.6646142835999997</v>
      </c>
      <c r="G356" s="66">
        <v>10.54</v>
      </c>
      <c r="H356" s="65">
        <v>4</v>
      </c>
      <c r="I356" s="65">
        <v>32</v>
      </c>
      <c r="J356" s="65">
        <v>47</v>
      </c>
    </row>
    <row r="357" spans="2:10" ht="14.4">
      <c r="B357" s="61" t="s">
        <v>1148</v>
      </c>
      <c r="C357" s="62" t="s">
        <v>1523</v>
      </c>
      <c r="D357" s="61" t="s">
        <v>396</v>
      </c>
      <c r="E357" s="61" t="s">
        <v>1555</v>
      </c>
      <c r="F357" s="64">
        <v>2.3397266054000001</v>
      </c>
      <c r="G357" s="66">
        <v>4.57</v>
      </c>
      <c r="H357" s="65">
        <v>2</v>
      </c>
      <c r="I357" s="65">
        <v>14</v>
      </c>
      <c r="J357" s="65">
        <v>21</v>
      </c>
    </row>
    <row r="358" spans="2:10" ht="14.4">
      <c r="B358" s="61" t="s">
        <v>1149</v>
      </c>
      <c r="C358" s="62" t="s">
        <v>1523</v>
      </c>
      <c r="D358" s="61" t="s">
        <v>396</v>
      </c>
      <c r="E358" s="61" t="s">
        <v>1556</v>
      </c>
      <c r="F358" s="64">
        <v>1.2552277166000001</v>
      </c>
      <c r="G358" s="66">
        <v>2.74</v>
      </c>
      <c r="H358" s="65">
        <v>1</v>
      </c>
      <c r="I358" s="65">
        <v>8</v>
      </c>
      <c r="J358" s="65">
        <v>12</v>
      </c>
    </row>
    <row r="359" spans="2:10" ht="14.4">
      <c r="B359" s="61" t="s">
        <v>848</v>
      </c>
      <c r="C359" s="62" t="s">
        <v>1557</v>
      </c>
      <c r="D359" s="61" t="s">
        <v>1174</v>
      </c>
      <c r="E359" s="61" t="s">
        <v>1558</v>
      </c>
      <c r="F359" s="64">
        <v>12.813194389</v>
      </c>
      <c r="G359" s="66">
        <v>21.91</v>
      </c>
      <c r="H359" s="65">
        <v>7</v>
      </c>
      <c r="I359" s="65">
        <v>66</v>
      </c>
      <c r="J359" s="65">
        <v>99</v>
      </c>
    </row>
    <row r="360" spans="2:10" ht="14.4">
      <c r="B360" s="61" t="s">
        <v>849</v>
      </c>
      <c r="C360" s="62" t="s">
        <v>1557</v>
      </c>
      <c r="D360" s="61" t="s">
        <v>1174</v>
      </c>
      <c r="E360" s="61" t="s">
        <v>1559</v>
      </c>
      <c r="F360" s="64">
        <v>6.0217859019000004</v>
      </c>
      <c r="G360" s="66">
        <v>5.3</v>
      </c>
      <c r="H360" s="65">
        <v>2</v>
      </c>
      <c r="I360" s="65">
        <v>16</v>
      </c>
      <c r="J360" s="65">
        <v>24</v>
      </c>
    </row>
    <row r="361" spans="2:10" ht="14.4">
      <c r="B361" s="61" t="s">
        <v>585</v>
      </c>
      <c r="C361" s="62" t="s">
        <v>1557</v>
      </c>
      <c r="D361" s="61" t="s">
        <v>1174</v>
      </c>
      <c r="E361" s="61" t="s">
        <v>1560</v>
      </c>
      <c r="F361" s="64">
        <v>19.812025539</v>
      </c>
      <c r="G361" s="66">
        <v>34.44</v>
      </c>
      <c r="H361" s="65">
        <v>11</v>
      </c>
      <c r="I361" s="65">
        <v>103</v>
      </c>
      <c r="J361" s="65">
        <v>155</v>
      </c>
    </row>
    <row r="362" spans="2:10" ht="14.4">
      <c r="B362" s="61" t="s">
        <v>586</v>
      </c>
      <c r="C362" s="62" t="s">
        <v>1557</v>
      </c>
      <c r="D362" s="61" t="s">
        <v>1174</v>
      </c>
      <c r="E362" s="61" t="s">
        <v>1561</v>
      </c>
      <c r="F362" s="64">
        <v>11.249904006</v>
      </c>
      <c r="G362" s="66">
        <v>19.52</v>
      </c>
      <c r="H362" s="65">
        <v>7</v>
      </c>
      <c r="I362" s="65">
        <v>59</v>
      </c>
      <c r="J362" s="65">
        <v>88</v>
      </c>
    </row>
    <row r="363" spans="2:10" ht="14.4">
      <c r="B363" s="61" t="s">
        <v>1031</v>
      </c>
      <c r="C363" s="62" t="s">
        <v>1557</v>
      </c>
      <c r="D363" s="61" t="s">
        <v>1174</v>
      </c>
      <c r="E363" s="61" t="s">
        <v>1562</v>
      </c>
      <c r="F363" s="64">
        <v>4.3561545560999999</v>
      </c>
      <c r="G363" s="66">
        <v>6.99</v>
      </c>
      <c r="H363" s="65">
        <v>2</v>
      </c>
      <c r="I363" s="65">
        <v>21</v>
      </c>
      <c r="J363" s="65">
        <v>31</v>
      </c>
    </row>
    <row r="364" spans="2:10" ht="14.4">
      <c r="B364" s="61" t="s">
        <v>587</v>
      </c>
      <c r="C364" s="62" t="s">
        <v>1557</v>
      </c>
      <c r="D364" s="61" t="s">
        <v>1174</v>
      </c>
      <c r="E364" s="61" t="s">
        <v>1563</v>
      </c>
      <c r="F364" s="64">
        <v>6.8494125629999996</v>
      </c>
      <c r="G364" s="66">
        <v>12.45</v>
      </c>
      <c r="H364" s="65">
        <v>4</v>
      </c>
      <c r="I364" s="65">
        <v>37</v>
      </c>
      <c r="J364" s="65">
        <v>56</v>
      </c>
    </row>
    <row r="365" spans="2:10" ht="14.4">
      <c r="B365" s="61" t="s">
        <v>588</v>
      </c>
      <c r="C365" s="62" t="s">
        <v>1557</v>
      </c>
      <c r="D365" s="61" t="s">
        <v>1174</v>
      </c>
      <c r="E365" s="61" t="s">
        <v>1564</v>
      </c>
      <c r="F365" s="64">
        <v>4.5159303667000001</v>
      </c>
      <c r="G365" s="66">
        <v>6.94</v>
      </c>
      <c r="H365" s="65">
        <v>2</v>
      </c>
      <c r="I365" s="65">
        <v>21</v>
      </c>
      <c r="J365" s="65">
        <v>31</v>
      </c>
    </row>
    <row r="366" spans="2:10" ht="14.4">
      <c r="B366" s="61" t="s">
        <v>850</v>
      </c>
      <c r="C366" s="62" t="s">
        <v>1557</v>
      </c>
      <c r="D366" s="61" t="s">
        <v>1174</v>
      </c>
      <c r="E366" s="61" t="s">
        <v>1565</v>
      </c>
      <c r="F366" s="64">
        <v>4.9991451514999996</v>
      </c>
      <c r="G366" s="66">
        <v>7.03</v>
      </c>
      <c r="H366" s="65">
        <v>2</v>
      </c>
      <c r="I366" s="65">
        <v>21</v>
      </c>
      <c r="J366" s="65">
        <v>32</v>
      </c>
    </row>
    <row r="367" spans="2:10" ht="14.4">
      <c r="B367" s="61" t="s">
        <v>851</v>
      </c>
      <c r="C367" s="62" t="s">
        <v>1557</v>
      </c>
      <c r="D367" s="61" t="s">
        <v>1174</v>
      </c>
      <c r="E367" s="61" t="s">
        <v>1566</v>
      </c>
      <c r="F367" s="64">
        <v>3.7084262773000001</v>
      </c>
      <c r="G367" s="66">
        <v>3.92</v>
      </c>
      <c r="H367" s="65">
        <v>1</v>
      </c>
      <c r="I367" s="65">
        <v>12</v>
      </c>
      <c r="J367" s="65">
        <v>18</v>
      </c>
    </row>
    <row r="368" spans="2:10" ht="14.4">
      <c r="B368" s="61" t="s">
        <v>852</v>
      </c>
      <c r="C368" s="62" t="s">
        <v>1557</v>
      </c>
      <c r="D368" s="61" t="s">
        <v>1174</v>
      </c>
      <c r="E368" s="61" t="s">
        <v>1567</v>
      </c>
      <c r="F368" s="64">
        <v>6.3071824597999999</v>
      </c>
      <c r="G368" s="66">
        <v>7.8</v>
      </c>
      <c r="H368" s="65">
        <v>3</v>
      </c>
      <c r="I368" s="65">
        <v>23</v>
      </c>
      <c r="J368" s="65">
        <v>35</v>
      </c>
    </row>
    <row r="369" spans="2:10" ht="14.4">
      <c r="B369" s="61" t="s">
        <v>853</v>
      </c>
      <c r="C369" s="62" t="s">
        <v>1557</v>
      </c>
      <c r="D369" s="61" t="s">
        <v>1174</v>
      </c>
      <c r="E369" s="61" t="s">
        <v>1568</v>
      </c>
      <c r="F369" s="64">
        <v>4.0654165233999997</v>
      </c>
      <c r="G369" s="66">
        <v>2.76</v>
      </c>
      <c r="H369" s="65">
        <v>1</v>
      </c>
      <c r="I369" s="65">
        <v>8</v>
      </c>
      <c r="J369" s="65">
        <v>12</v>
      </c>
    </row>
    <row r="370" spans="2:10" ht="14.4">
      <c r="B370" s="61" t="s">
        <v>589</v>
      </c>
      <c r="C370" s="62" t="s">
        <v>1557</v>
      </c>
      <c r="D370" s="61" t="s">
        <v>1174</v>
      </c>
      <c r="E370" s="61" t="s">
        <v>1569</v>
      </c>
      <c r="F370" s="64">
        <v>12.910316568000001</v>
      </c>
      <c r="G370" s="66">
        <v>8.67</v>
      </c>
      <c r="H370" s="65">
        <v>3</v>
      </c>
      <c r="I370" s="65">
        <v>26</v>
      </c>
      <c r="J370" s="65">
        <v>39</v>
      </c>
    </row>
    <row r="371" spans="2:10" ht="14.4">
      <c r="B371" s="61" t="s">
        <v>590</v>
      </c>
      <c r="C371" s="62" t="s">
        <v>1557</v>
      </c>
      <c r="D371" s="61" t="s">
        <v>1174</v>
      </c>
      <c r="E371" s="61" t="s">
        <v>1570</v>
      </c>
      <c r="F371" s="64">
        <v>9.5618174189000005</v>
      </c>
      <c r="G371" s="66">
        <v>20.2</v>
      </c>
      <c r="H371" s="65">
        <v>7</v>
      </c>
      <c r="I371" s="65">
        <v>61</v>
      </c>
      <c r="J371" s="65">
        <v>91</v>
      </c>
    </row>
    <row r="372" spans="2:10" ht="14.4">
      <c r="B372" s="61" t="s">
        <v>591</v>
      </c>
      <c r="C372" s="62" t="s">
        <v>1557</v>
      </c>
      <c r="D372" s="61" t="s">
        <v>1174</v>
      </c>
      <c r="E372" s="61" t="s">
        <v>1571</v>
      </c>
      <c r="F372" s="64">
        <v>7.4268636288999996</v>
      </c>
      <c r="G372" s="66">
        <v>14.41</v>
      </c>
      <c r="H372" s="65">
        <v>5</v>
      </c>
      <c r="I372" s="65">
        <v>43</v>
      </c>
      <c r="J372" s="65">
        <v>65</v>
      </c>
    </row>
    <row r="373" spans="2:10" ht="14.4">
      <c r="B373" s="61" t="s">
        <v>592</v>
      </c>
      <c r="C373" s="62" t="s">
        <v>1557</v>
      </c>
      <c r="D373" s="61" t="s">
        <v>1174</v>
      </c>
      <c r="E373" s="61" t="s">
        <v>1572</v>
      </c>
      <c r="F373" s="64">
        <v>4.5882999671000002</v>
      </c>
      <c r="G373" s="66">
        <v>8.3800000000000008</v>
      </c>
      <c r="H373" s="65">
        <v>3</v>
      </c>
      <c r="I373" s="65">
        <v>25</v>
      </c>
      <c r="J373" s="65">
        <v>38</v>
      </c>
    </row>
    <row r="374" spans="2:10" ht="14.4">
      <c r="B374" s="61" t="s">
        <v>1150</v>
      </c>
      <c r="C374" s="62" t="s">
        <v>1557</v>
      </c>
      <c r="D374" s="61" t="s">
        <v>1174</v>
      </c>
      <c r="E374" s="61" t="s">
        <v>1573</v>
      </c>
      <c r="F374" s="64">
        <v>3.1558953769999998</v>
      </c>
      <c r="G374" s="66">
        <v>5.44</v>
      </c>
      <c r="H374" s="65">
        <v>2</v>
      </c>
      <c r="I374" s="65">
        <v>16</v>
      </c>
      <c r="J374" s="65">
        <v>24</v>
      </c>
    </row>
    <row r="375" spans="2:10" ht="14.4">
      <c r="B375" s="61" t="s">
        <v>593</v>
      </c>
      <c r="C375" s="62" t="s">
        <v>1557</v>
      </c>
      <c r="D375" s="61" t="s">
        <v>1174</v>
      </c>
      <c r="E375" s="61" t="s">
        <v>1574</v>
      </c>
      <c r="F375" s="64">
        <v>12.92889506</v>
      </c>
      <c r="G375" s="66">
        <v>17.34</v>
      </c>
      <c r="H375" s="65">
        <v>6</v>
      </c>
      <c r="I375" s="65">
        <v>52</v>
      </c>
      <c r="J375" s="65">
        <v>78</v>
      </c>
    </row>
    <row r="376" spans="2:10" ht="14.4">
      <c r="B376" s="61" t="s">
        <v>594</v>
      </c>
      <c r="C376" s="62" t="s">
        <v>1557</v>
      </c>
      <c r="D376" s="61" t="s">
        <v>1174</v>
      </c>
      <c r="E376" s="61" t="s">
        <v>1575</v>
      </c>
      <c r="F376" s="64">
        <v>7.3629930298000001</v>
      </c>
      <c r="G376" s="66">
        <v>7.51</v>
      </c>
      <c r="H376" s="65">
        <v>3</v>
      </c>
      <c r="I376" s="65">
        <v>23</v>
      </c>
      <c r="J376" s="65">
        <v>34</v>
      </c>
    </row>
    <row r="377" spans="2:10" ht="14.4">
      <c r="B377" s="61" t="s">
        <v>1032</v>
      </c>
      <c r="C377" s="62" t="s">
        <v>1557</v>
      </c>
      <c r="D377" s="61" t="s">
        <v>1174</v>
      </c>
      <c r="E377" s="61" t="s">
        <v>1576</v>
      </c>
      <c r="F377" s="64">
        <v>5.3029994643</v>
      </c>
      <c r="G377" s="66">
        <v>4.08</v>
      </c>
      <c r="H377" s="65">
        <v>1</v>
      </c>
      <c r="I377" s="65">
        <v>12</v>
      </c>
      <c r="J377" s="65">
        <v>18</v>
      </c>
    </row>
    <row r="378" spans="2:10" ht="14.4">
      <c r="B378" s="61" t="s">
        <v>595</v>
      </c>
      <c r="C378" s="62" t="s">
        <v>1557</v>
      </c>
      <c r="D378" s="61" t="s">
        <v>1174</v>
      </c>
      <c r="E378" s="61" t="s">
        <v>1577</v>
      </c>
      <c r="F378" s="64">
        <v>5.4413786411</v>
      </c>
      <c r="G378" s="66">
        <v>9.09</v>
      </c>
      <c r="H378" s="65">
        <v>3</v>
      </c>
      <c r="I378" s="65">
        <v>27</v>
      </c>
      <c r="J378" s="65">
        <v>41</v>
      </c>
    </row>
    <row r="379" spans="2:10" ht="14.4">
      <c r="B379" s="61" t="s">
        <v>596</v>
      </c>
      <c r="C379" s="62" t="s">
        <v>1557</v>
      </c>
      <c r="D379" s="61" t="s">
        <v>1174</v>
      </c>
      <c r="E379" s="61" t="s">
        <v>1578</v>
      </c>
      <c r="F379" s="64">
        <v>2.5692260219</v>
      </c>
      <c r="G379" s="66">
        <v>2.8</v>
      </c>
      <c r="H379" s="65">
        <v>1</v>
      </c>
      <c r="I379" s="65">
        <v>8</v>
      </c>
      <c r="J379" s="65">
        <v>13</v>
      </c>
    </row>
    <row r="380" spans="2:10" ht="14.4">
      <c r="B380" s="61" t="s">
        <v>597</v>
      </c>
      <c r="C380" s="62" t="s">
        <v>1557</v>
      </c>
      <c r="D380" s="61" t="s">
        <v>1174</v>
      </c>
      <c r="E380" s="61" t="s">
        <v>1579</v>
      </c>
      <c r="F380" s="64">
        <v>5.3272127400000002</v>
      </c>
      <c r="G380" s="66">
        <v>4.97</v>
      </c>
      <c r="H380" s="65">
        <v>2</v>
      </c>
      <c r="I380" s="65">
        <v>15</v>
      </c>
      <c r="J380" s="65">
        <v>22</v>
      </c>
    </row>
    <row r="381" spans="2:10" ht="14.4">
      <c r="B381" s="61" t="s">
        <v>598</v>
      </c>
      <c r="C381" s="62" t="s">
        <v>1557</v>
      </c>
      <c r="D381" s="61" t="s">
        <v>1174</v>
      </c>
      <c r="E381" s="61" t="s">
        <v>1580</v>
      </c>
      <c r="F381" s="64">
        <v>8.3920382861</v>
      </c>
      <c r="G381" s="66">
        <v>22.29</v>
      </c>
      <c r="H381" s="65">
        <v>7</v>
      </c>
      <c r="I381" s="65">
        <v>67</v>
      </c>
      <c r="J381" s="65">
        <v>100</v>
      </c>
    </row>
    <row r="382" spans="2:10" ht="14.4">
      <c r="B382" s="61" t="s">
        <v>599</v>
      </c>
      <c r="C382" s="62" t="s">
        <v>1557</v>
      </c>
      <c r="D382" s="61" t="s">
        <v>1174</v>
      </c>
      <c r="E382" s="61" t="s">
        <v>1581</v>
      </c>
      <c r="F382" s="64">
        <v>4.4573590993999996</v>
      </c>
      <c r="G382" s="66">
        <v>12.43</v>
      </c>
      <c r="H382" s="65">
        <v>4</v>
      </c>
      <c r="I382" s="65">
        <v>37</v>
      </c>
      <c r="J382" s="65">
        <v>56</v>
      </c>
    </row>
    <row r="383" spans="2:10" ht="14.4">
      <c r="B383" s="61" t="s">
        <v>600</v>
      </c>
      <c r="C383" s="62" t="s">
        <v>1557</v>
      </c>
      <c r="D383" s="61" t="s">
        <v>1174</v>
      </c>
      <c r="E383" s="61" t="s">
        <v>1582</v>
      </c>
      <c r="F383" s="64">
        <v>2.3175339527999999</v>
      </c>
      <c r="G383" s="66">
        <v>5.68</v>
      </c>
      <c r="H383" s="65">
        <v>2</v>
      </c>
      <c r="I383" s="65">
        <v>17</v>
      </c>
      <c r="J383" s="65">
        <v>26</v>
      </c>
    </row>
    <row r="384" spans="2:10" ht="14.4">
      <c r="B384" s="61" t="s">
        <v>601</v>
      </c>
      <c r="C384" s="62" t="s">
        <v>1557</v>
      </c>
      <c r="D384" s="61" t="s">
        <v>1174</v>
      </c>
      <c r="E384" s="61" t="s">
        <v>1583</v>
      </c>
      <c r="F384" s="64">
        <v>5.6840159217000004</v>
      </c>
      <c r="G384" s="66">
        <v>10.6</v>
      </c>
      <c r="H384" s="65">
        <v>4</v>
      </c>
      <c r="I384" s="65">
        <v>32</v>
      </c>
      <c r="J384" s="65">
        <v>48</v>
      </c>
    </row>
    <row r="385" spans="2:10" ht="14.4">
      <c r="B385" s="61" t="s">
        <v>602</v>
      </c>
      <c r="C385" s="62" t="s">
        <v>1557</v>
      </c>
      <c r="D385" s="61" t="s">
        <v>1174</v>
      </c>
      <c r="E385" s="61" t="s">
        <v>1584</v>
      </c>
      <c r="F385" s="64">
        <v>3.1389646920000001</v>
      </c>
      <c r="G385" s="66">
        <v>4.71</v>
      </c>
      <c r="H385" s="65">
        <v>2</v>
      </c>
      <c r="I385" s="65">
        <v>14</v>
      </c>
      <c r="J385" s="65">
        <v>21</v>
      </c>
    </row>
    <row r="386" spans="2:10" ht="14.4">
      <c r="B386" s="61" t="s">
        <v>942</v>
      </c>
      <c r="C386" s="62" t="s">
        <v>1557</v>
      </c>
      <c r="D386" s="61" t="s">
        <v>1174</v>
      </c>
      <c r="E386" s="61" t="s">
        <v>1585</v>
      </c>
      <c r="F386" s="64">
        <v>2.0277648167</v>
      </c>
      <c r="G386" s="66">
        <v>2.2400000000000002</v>
      </c>
      <c r="H386" s="65">
        <v>1</v>
      </c>
      <c r="I386" s="65">
        <v>7</v>
      </c>
      <c r="J386" s="65">
        <v>10</v>
      </c>
    </row>
    <row r="387" spans="2:10" ht="14.4">
      <c r="B387" s="61" t="s">
        <v>603</v>
      </c>
      <c r="C387" s="62" t="s">
        <v>1557</v>
      </c>
      <c r="D387" s="61" t="s">
        <v>1174</v>
      </c>
      <c r="E387" s="61" t="s">
        <v>1586</v>
      </c>
      <c r="F387" s="64">
        <v>5.5012810950000004</v>
      </c>
      <c r="G387" s="66">
        <v>5.04</v>
      </c>
      <c r="H387" s="65">
        <v>2</v>
      </c>
      <c r="I387" s="65">
        <v>15</v>
      </c>
      <c r="J387" s="65">
        <v>23</v>
      </c>
    </row>
    <row r="388" spans="2:10" ht="14.4">
      <c r="B388" s="61" t="s">
        <v>604</v>
      </c>
      <c r="C388" s="62" t="s">
        <v>1557</v>
      </c>
      <c r="D388" s="61" t="s">
        <v>1174</v>
      </c>
      <c r="E388" s="61" t="s">
        <v>1587</v>
      </c>
      <c r="F388" s="64">
        <v>1.8931881242999999</v>
      </c>
      <c r="G388" s="66">
        <v>1.24</v>
      </c>
      <c r="H388" s="65">
        <v>1</v>
      </c>
      <c r="I388" s="65">
        <v>4</v>
      </c>
      <c r="J388" s="65">
        <v>6</v>
      </c>
    </row>
    <row r="389" spans="2:10" ht="14.4">
      <c r="B389" s="61" t="s">
        <v>854</v>
      </c>
      <c r="C389" s="62" t="s">
        <v>1557</v>
      </c>
      <c r="D389" s="61" t="s">
        <v>1174</v>
      </c>
      <c r="E389" s="61" t="s">
        <v>1588</v>
      </c>
      <c r="F389" s="64">
        <v>3.5123273988000001</v>
      </c>
      <c r="G389" s="66">
        <v>3.25</v>
      </c>
      <c r="H389" s="65">
        <v>1</v>
      </c>
      <c r="I389" s="65">
        <v>10</v>
      </c>
      <c r="J389" s="65">
        <v>15</v>
      </c>
    </row>
    <row r="390" spans="2:10" ht="14.4">
      <c r="B390" s="61" t="s">
        <v>855</v>
      </c>
      <c r="C390" s="62" t="s">
        <v>1557</v>
      </c>
      <c r="D390" s="61" t="s">
        <v>1174</v>
      </c>
      <c r="E390" s="61" t="s">
        <v>1589</v>
      </c>
      <c r="F390" s="64">
        <v>1.7887356410999999</v>
      </c>
      <c r="G390" s="66">
        <v>1.48</v>
      </c>
      <c r="H390" s="65">
        <v>1</v>
      </c>
      <c r="I390" s="65">
        <v>4</v>
      </c>
      <c r="J390" s="65">
        <v>7</v>
      </c>
    </row>
    <row r="391" spans="2:10" ht="14.4">
      <c r="B391" s="61" t="s">
        <v>1033</v>
      </c>
      <c r="C391" s="62" t="s">
        <v>1557</v>
      </c>
      <c r="D391" s="61" t="s">
        <v>1174</v>
      </c>
      <c r="E391" s="61" t="s">
        <v>1590</v>
      </c>
      <c r="F391" s="64">
        <v>2.0727806512</v>
      </c>
      <c r="G391" s="66">
        <v>3.58</v>
      </c>
      <c r="H391" s="65">
        <v>1</v>
      </c>
      <c r="I391" s="65">
        <v>11</v>
      </c>
      <c r="J391" s="65">
        <v>16</v>
      </c>
    </row>
    <row r="392" spans="2:10" ht="14.4">
      <c r="B392" s="61" t="s">
        <v>1034</v>
      </c>
      <c r="C392" s="62" t="s">
        <v>1557</v>
      </c>
      <c r="D392" s="61" t="s">
        <v>1174</v>
      </c>
      <c r="E392" s="61" t="s">
        <v>1591</v>
      </c>
      <c r="F392" s="64">
        <v>0.91564535979999995</v>
      </c>
      <c r="G392" s="66">
        <v>1.06</v>
      </c>
      <c r="H392" s="65">
        <v>1</v>
      </c>
      <c r="I392" s="65">
        <v>3</v>
      </c>
      <c r="J392" s="65">
        <v>5</v>
      </c>
    </row>
    <row r="393" spans="2:10" ht="14.4">
      <c r="B393" s="61" t="s">
        <v>856</v>
      </c>
      <c r="C393" s="62" t="s">
        <v>1557</v>
      </c>
      <c r="D393" s="61" t="s">
        <v>1174</v>
      </c>
      <c r="E393" s="61" t="s">
        <v>1592</v>
      </c>
      <c r="F393" s="64">
        <v>2.9949929094000001</v>
      </c>
      <c r="G393" s="66">
        <v>3.96</v>
      </c>
      <c r="H393" s="65">
        <v>1</v>
      </c>
      <c r="I393" s="65">
        <v>12</v>
      </c>
      <c r="J393" s="65">
        <v>18</v>
      </c>
    </row>
    <row r="394" spans="2:10" ht="14.4">
      <c r="B394" s="61" t="s">
        <v>857</v>
      </c>
      <c r="C394" s="62" t="s">
        <v>1557</v>
      </c>
      <c r="D394" s="61" t="s">
        <v>1174</v>
      </c>
      <c r="E394" s="61" t="s">
        <v>1593</v>
      </c>
      <c r="F394" s="64">
        <v>1.7240078104000001</v>
      </c>
      <c r="G394" s="66">
        <v>1.46</v>
      </c>
      <c r="H394" s="65">
        <v>1</v>
      </c>
      <c r="I394" s="65">
        <v>4</v>
      </c>
      <c r="J394" s="65">
        <v>7</v>
      </c>
    </row>
    <row r="395" spans="2:10" ht="14.4">
      <c r="B395" s="61" t="s">
        <v>1035</v>
      </c>
      <c r="C395" s="62" t="s">
        <v>1557</v>
      </c>
      <c r="D395" s="61" t="s">
        <v>1174</v>
      </c>
      <c r="E395" s="61" t="s">
        <v>1594</v>
      </c>
      <c r="F395" s="64">
        <v>3.2316298454000001</v>
      </c>
      <c r="G395" s="66">
        <v>5.45</v>
      </c>
      <c r="H395" s="65">
        <v>2</v>
      </c>
      <c r="I395" s="65">
        <v>16</v>
      </c>
      <c r="J395" s="65">
        <v>25</v>
      </c>
    </row>
    <row r="396" spans="2:10" ht="14.4">
      <c r="B396" s="61" t="s">
        <v>1036</v>
      </c>
      <c r="C396" s="62" t="s">
        <v>1557</v>
      </c>
      <c r="D396" s="61" t="s">
        <v>1174</v>
      </c>
      <c r="E396" s="61" t="s">
        <v>1595</v>
      </c>
      <c r="F396" s="64">
        <v>1.5009037670000001</v>
      </c>
      <c r="G396" s="66">
        <v>1.52</v>
      </c>
      <c r="H396" s="65">
        <v>1</v>
      </c>
      <c r="I396" s="65">
        <v>5</v>
      </c>
      <c r="J396" s="65">
        <v>7</v>
      </c>
    </row>
    <row r="397" spans="2:10" ht="14.4">
      <c r="B397" s="61" t="s">
        <v>1151</v>
      </c>
      <c r="C397" s="62" t="s">
        <v>1557</v>
      </c>
      <c r="D397" s="61" t="s">
        <v>1174</v>
      </c>
      <c r="E397" s="61" t="s">
        <v>1596</v>
      </c>
      <c r="F397" s="64">
        <v>2.1759874459000002</v>
      </c>
      <c r="G397" s="66">
        <v>2.4700000000000002</v>
      </c>
      <c r="H397" s="65">
        <v>1</v>
      </c>
      <c r="I397" s="65">
        <v>7</v>
      </c>
      <c r="J397" s="65">
        <v>11</v>
      </c>
    </row>
    <row r="398" spans="2:10" ht="14.4">
      <c r="B398" s="61" t="s">
        <v>1152</v>
      </c>
      <c r="C398" s="62" t="s">
        <v>1557</v>
      </c>
      <c r="D398" s="61" t="s">
        <v>1174</v>
      </c>
      <c r="E398" s="61" t="s">
        <v>1597</v>
      </c>
      <c r="F398" s="64">
        <v>1.1677147377999999</v>
      </c>
      <c r="G398" s="66">
        <v>1.1000000000000001</v>
      </c>
      <c r="H398" s="65">
        <v>1</v>
      </c>
      <c r="I398" s="65">
        <v>3</v>
      </c>
      <c r="J398" s="65">
        <v>5</v>
      </c>
    </row>
    <row r="399" spans="2:10" ht="14.4">
      <c r="B399" s="61" t="s">
        <v>1037</v>
      </c>
      <c r="C399" s="62" t="s">
        <v>1557</v>
      </c>
      <c r="D399" s="61" t="s">
        <v>1174</v>
      </c>
      <c r="E399" s="61" t="s">
        <v>1598</v>
      </c>
      <c r="F399" s="64">
        <v>1.5381378956</v>
      </c>
      <c r="G399" s="66">
        <v>1.84</v>
      </c>
      <c r="H399" s="65">
        <v>1</v>
      </c>
      <c r="I399" s="65">
        <v>6</v>
      </c>
      <c r="J399" s="65">
        <v>8</v>
      </c>
    </row>
    <row r="400" spans="2:10" ht="14.4">
      <c r="B400" s="61" t="s">
        <v>1038</v>
      </c>
      <c r="C400" s="62" t="s">
        <v>1557</v>
      </c>
      <c r="D400" s="61" t="s">
        <v>1174</v>
      </c>
      <c r="E400" s="61" t="s">
        <v>1599</v>
      </c>
      <c r="F400" s="64">
        <v>0.69557709150000002</v>
      </c>
      <c r="G400" s="66">
        <v>1.03</v>
      </c>
      <c r="H400" s="65">
        <v>1</v>
      </c>
      <c r="I400" s="65">
        <v>3</v>
      </c>
      <c r="J400" s="65">
        <v>5</v>
      </c>
    </row>
    <row r="401" spans="2:10" ht="14.4">
      <c r="B401" s="61" t="s">
        <v>1039</v>
      </c>
      <c r="C401" s="62" t="s">
        <v>1557</v>
      </c>
      <c r="D401" s="61" t="s">
        <v>1174</v>
      </c>
      <c r="E401" s="61" t="s">
        <v>1600</v>
      </c>
      <c r="F401" s="64">
        <v>1.9128048337000001</v>
      </c>
      <c r="G401" s="66">
        <v>3.96</v>
      </c>
      <c r="H401" s="65">
        <v>1</v>
      </c>
      <c r="I401" s="65">
        <v>12</v>
      </c>
      <c r="J401" s="65">
        <v>18</v>
      </c>
    </row>
    <row r="402" spans="2:10" ht="14.4">
      <c r="B402" s="61" t="s">
        <v>1040</v>
      </c>
      <c r="C402" s="62" t="s">
        <v>1557</v>
      </c>
      <c r="D402" s="61" t="s">
        <v>1174</v>
      </c>
      <c r="E402" s="61" t="s">
        <v>1601</v>
      </c>
      <c r="F402" s="64">
        <v>0.85284573269999997</v>
      </c>
      <c r="G402" s="66">
        <v>1.1100000000000001</v>
      </c>
      <c r="H402" s="65">
        <v>1</v>
      </c>
      <c r="I402" s="65">
        <v>3</v>
      </c>
      <c r="J402" s="65">
        <v>5</v>
      </c>
    </row>
    <row r="403" spans="2:10" ht="14.4">
      <c r="B403" s="61" t="s">
        <v>858</v>
      </c>
      <c r="C403" s="62" t="s">
        <v>1557</v>
      </c>
      <c r="D403" s="61" t="s">
        <v>1174</v>
      </c>
      <c r="E403" s="61" t="s">
        <v>1602</v>
      </c>
      <c r="F403" s="64">
        <v>4.5553407698999999</v>
      </c>
      <c r="G403" s="66">
        <v>12.18</v>
      </c>
      <c r="H403" s="65">
        <v>4</v>
      </c>
      <c r="I403" s="65">
        <v>37</v>
      </c>
      <c r="J403" s="65">
        <v>55</v>
      </c>
    </row>
    <row r="404" spans="2:10" ht="14.4">
      <c r="B404" s="61" t="s">
        <v>859</v>
      </c>
      <c r="C404" s="62" t="s">
        <v>1557</v>
      </c>
      <c r="D404" s="61" t="s">
        <v>1174</v>
      </c>
      <c r="E404" s="61" t="s">
        <v>1603</v>
      </c>
      <c r="F404" s="64">
        <v>1.0779662234</v>
      </c>
      <c r="G404" s="66">
        <v>2</v>
      </c>
      <c r="H404" s="65">
        <v>1</v>
      </c>
      <c r="I404" s="65">
        <v>6</v>
      </c>
      <c r="J404" s="65">
        <v>9</v>
      </c>
    </row>
    <row r="405" spans="2:10" ht="14.4">
      <c r="B405" s="61" t="s">
        <v>605</v>
      </c>
      <c r="C405" s="62" t="s">
        <v>1557</v>
      </c>
      <c r="D405" s="61" t="s">
        <v>1174</v>
      </c>
      <c r="E405" s="61" t="s">
        <v>1604</v>
      </c>
      <c r="F405" s="64">
        <v>4.8728679754000002</v>
      </c>
      <c r="G405" s="66">
        <v>10.08</v>
      </c>
      <c r="H405" s="65">
        <v>3</v>
      </c>
      <c r="I405" s="65">
        <v>30</v>
      </c>
      <c r="J405" s="65">
        <v>45</v>
      </c>
    </row>
    <row r="406" spans="2:10" ht="14.4">
      <c r="B406" s="61" t="s">
        <v>606</v>
      </c>
      <c r="C406" s="62" t="s">
        <v>1557</v>
      </c>
      <c r="D406" s="61" t="s">
        <v>1174</v>
      </c>
      <c r="E406" s="61" t="s">
        <v>1605</v>
      </c>
      <c r="F406" s="64">
        <v>1.2474080855</v>
      </c>
      <c r="G406" s="66">
        <v>1.72</v>
      </c>
      <c r="H406" s="65">
        <v>1</v>
      </c>
      <c r="I406" s="65">
        <v>5</v>
      </c>
      <c r="J406" s="65">
        <v>8</v>
      </c>
    </row>
    <row r="407" spans="2:10" ht="14.4">
      <c r="B407" s="61" t="s">
        <v>608</v>
      </c>
      <c r="C407" s="62" t="s">
        <v>1557</v>
      </c>
      <c r="D407" s="61" t="s">
        <v>1174</v>
      </c>
      <c r="E407" s="61" t="s">
        <v>1606</v>
      </c>
      <c r="F407" s="64">
        <v>5.1204482315000002</v>
      </c>
      <c r="G407" s="66">
        <v>11.29</v>
      </c>
      <c r="H407" s="65">
        <v>4</v>
      </c>
      <c r="I407" s="65">
        <v>34</v>
      </c>
      <c r="J407" s="65">
        <v>51</v>
      </c>
    </row>
    <row r="408" spans="2:10" ht="14.4">
      <c r="B408" s="61" t="s">
        <v>609</v>
      </c>
      <c r="C408" s="62" t="s">
        <v>1557</v>
      </c>
      <c r="D408" s="61" t="s">
        <v>1174</v>
      </c>
      <c r="E408" s="61" t="s">
        <v>1607</v>
      </c>
      <c r="F408" s="64">
        <v>2.5499054823999998</v>
      </c>
      <c r="G408" s="66">
        <v>4.46</v>
      </c>
      <c r="H408" s="65">
        <v>1</v>
      </c>
      <c r="I408" s="65">
        <v>13</v>
      </c>
      <c r="J408" s="65">
        <v>20</v>
      </c>
    </row>
    <row r="409" spans="2:10" ht="14.4">
      <c r="B409" s="61" t="s">
        <v>1041</v>
      </c>
      <c r="C409" s="62" t="s">
        <v>1557</v>
      </c>
      <c r="D409" s="61" t="s">
        <v>1174</v>
      </c>
      <c r="E409" s="61" t="s">
        <v>1608</v>
      </c>
      <c r="F409" s="64">
        <v>1.4022454200000001</v>
      </c>
      <c r="G409" s="66">
        <v>1.57</v>
      </c>
      <c r="H409" s="65">
        <v>1</v>
      </c>
      <c r="I409" s="65">
        <v>5</v>
      </c>
      <c r="J409" s="65">
        <v>7</v>
      </c>
    </row>
    <row r="410" spans="2:10" ht="14.4">
      <c r="B410" s="61" t="s">
        <v>610</v>
      </c>
      <c r="C410" s="62" t="s">
        <v>1557</v>
      </c>
      <c r="D410" s="61" t="s">
        <v>1174</v>
      </c>
      <c r="E410" s="61" t="s">
        <v>1609</v>
      </c>
      <c r="F410" s="64">
        <v>2.0296515228000001</v>
      </c>
      <c r="G410" s="66">
        <v>1.18</v>
      </c>
      <c r="H410" s="65">
        <v>1</v>
      </c>
      <c r="I410" s="65">
        <v>4</v>
      </c>
      <c r="J410" s="65">
        <v>5</v>
      </c>
    </row>
    <row r="411" spans="2:10" ht="14.4">
      <c r="B411" s="61" t="s">
        <v>611</v>
      </c>
      <c r="C411" s="62" t="s">
        <v>1557</v>
      </c>
      <c r="D411" s="61" t="s">
        <v>1174</v>
      </c>
      <c r="E411" s="61" t="s">
        <v>1610</v>
      </c>
      <c r="F411" s="64">
        <v>1.0021657119</v>
      </c>
      <c r="G411" s="66">
        <v>1.25</v>
      </c>
      <c r="H411" s="65">
        <v>1</v>
      </c>
      <c r="I411" s="65">
        <v>4</v>
      </c>
      <c r="J411" s="65">
        <v>6</v>
      </c>
    </row>
    <row r="412" spans="2:10" ht="14.4">
      <c r="B412" s="61" t="s">
        <v>860</v>
      </c>
      <c r="C412" s="62" t="s">
        <v>1557</v>
      </c>
      <c r="D412" s="61" t="s">
        <v>1174</v>
      </c>
      <c r="E412" s="61" t="s">
        <v>1611</v>
      </c>
      <c r="F412" s="64">
        <v>10.903277451999999</v>
      </c>
      <c r="G412" s="66">
        <v>20.149999999999999</v>
      </c>
      <c r="H412" s="65">
        <v>7</v>
      </c>
      <c r="I412" s="65">
        <v>60</v>
      </c>
      <c r="J412" s="65">
        <v>91</v>
      </c>
    </row>
    <row r="413" spans="2:10" ht="14.4">
      <c r="B413" s="61" t="s">
        <v>861</v>
      </c>
      <c r="C413" s="62" t="s">
        <v>1557</v>
      </c>
      <c r="D413" s="61" t="s">
        <v>1174</v>
      </c>
      <c r="E413" s="61" t="s">
        <v>1612</v>
      </c>
      <c r="F413" s="64">
        <v>7.1117888659000004</v>
      </c>
      <c r="G413" s="66">
        <v>10.49</v>
      </c>
      <c r="H413" s="65">
        <v>3</v>
      </c>
      <c r="I413" s="65">
        <v>31</v>
      </c>
      <c r="J413" s="65">
        <v>47</v>
      </c>
    </row>
    <row r="414" spans="2:10" ht="14.4">
      <c r="B414" s="61" t="s">
        <v>1042</v>
      </c>
      <c r="C414" s="62" t="s">
        <v>1557</v>
      </c>
      <c r="D414" s="61" t="s">
        <v>1174</v>
      </c>
      <c r="E414" s="61" t="s">
        <v>1613</v>
      </c>
      <c r="F414" s="64">
        <v>5.1574028280000004</v>
      </c>
      <c r="G414" s="66">
        <v>6.66</v>
      </c>
      <c r="H414" s="65">
        <v>2</v>
      </c>
      <c r="I414" s="65">
        <v>20</v>
      </c>
      <c r="J414" s="65">
        <v>30</v>
      </c>
    </row>
    <row r="415" spans="2:10" ht="14.4">
      <c r="B415" s="61" t="s">
        <v>862</v>
      </c>
      <c r="C415" s="62" t="s">
        <v>1557</v>
      </c>
      <c r="D415" s="61" t="s">
        <v>1174</v>
      </c>
      <c r="E415" s="61" t="s">
        <v>1614</v>
      </c>
      <c r="F415" s="64">
        <v>10.35289223</v>
      </c>
      <c r="G415" s="66">
        <v>19.47</v>
      </c>
      <c r="H415" s="65">
        <v>6</v>
      </c>
      <c r="I415" s="65">
        <v>58</v>
      </c>
      <c r="J415" s="65">
        <v>88</v>
      </c>
    </row>
    <row r="416" spans="2:10" ht="14.4">
      <c r="B416" s="61" t="s">
        <v>863</v>
      </c>
      <c r="C416" s="62" t="s">
        <v>1557</v>
      </c>
      <c r="D416" s="61" t="s">
        <v>1174</v>
      </c>
      <c r="E416" s="61" t="s">
        <v>1615</v>
      </c>
      <c r="F416" s="64">
        <v>5.6176506822999999</v>
      </c>
      <c r="G416" s="66">
        <v>7.65</v>
      </c>
      <c r="H416" s="65">
        <v>3</v>
      </c>
      <c r="I416" s="65">
        <v>23</v>
      </c>
      <c r="J416" s="65">
        <v>34</v>
      </c>
    </row>
    <row r="417" spans="2:10" ht="14.4">
      <c r="B417" s="61" t="s">
        <v>1153</v>
      </c>
      <c r="C417" s="62" t="s">
        <v>1557</v>
      </c>
      <c r="D417" s="61" t="s">
        <v>1174</v>
      </c>
      <c r="E417" s="61" t="s">
        <v>1616</v>
      </c>
      <c r="F417" s="64">
        <v>5.4945169940999996</v>
      </c>
      <c r="G417" s="66">
        <v>7.4</v>
      </c>
      <c r="H417" s="65">
        <v>2</v>
      </c>
      <c r="I417" s="65">
        <v>22</v>
      </c>
      <c r="J417" s="65">
        <v>33</v>
      </c>
    </row>
    <row r="418" spans="2:10" ht="14.4">
      <c r="B418" s="61" t="s">
        <v>1154</v>
      </c>
      <c r="C418" s="62" t="s">
        <v>1557</v>
      </c>
      <c r="D418" s="61" t="s">
        <v>1174</v>
      </c>
      <c r="E418" s="61" t="s">
        <v>1617</v>
      </c>
      <c r="F418" s="64">
        <v>3.8262370704999999</v>
      </c>
      <c r="G418" s="66">
        <v>3.7</v>
      </c>
      <c r="H418" s="65">
        <v>1</v>
      </c>
      <c r="I418" s="65">
        <v>11</v>
      </c>
      <c r="J418" s="65">
        <v>17</v>
      </c>
    </row>
    <row r="419" spans="2:10" ht="14.4">
      <c r="B419" s="61" t="s">
        <v>612</v>
      </c>
      <c r="C419" s="62" t="s">
        <v>1557</v>
      </c>
      <c r="D419" s="61" t="s">
        <v>396</v>
      </c>
      <c r="E419" s="61" t="s">
        <v>1618</v>
      </c>
      <c r="F419" s="64">
        <v>2.5172015023999998</v>
      </c>
      <c r="G419" s="66">
        <v>5.41</v>
      </c>
      <c r="H419" s="65">
        <v>2</v>
      </c>
      <c r="I419" s="65">
        <v>16</v>
      </c>
      <c r="J419" s="65">
        <v>24</v>
      </c>
    </row>
    <row r="420" spans="2:10" ht="14.4">
      <c r="B420" s="61" t="s">
        <v>1619</v>
      </c>
      <c r="C420" s="62" t="s">
        <v>1557</v>
      </c>
      <c r="D420" s="61" t="s">
        <v>396</v>
      </c>
      <c r="E420" s="61" t="s">
        <v>1620</v>
      </c>
      <c r="F420" s="64">
        <v>1.9378738680000001</v>
      </c>
      <c r="G420" s="66">
        <v>6.36</v>
      </c>
      <c r="H420" s="65">
        <v>2</v>
      </c>
      <c r="I420" s="65">
        <v>19</v>
      </c>
      <c r="J420" s="65">
        <v>29</v>
      </c>
    </row>
    <row r="421" spans="2:10" ht="14.4">
      <c r="B421" s="61" t="s">
        <v>864</v>
      </c>
      <c r="C421" s="62" t="s">
        <v>1557</v>
      </c>
      <c r="D421" s="61" t="s">
        <v>396</v>
      </c>
      <c r="E421" s="61" t="s">
        <v>1621</v>
      </c>
      <c r="F421" s="64">
        <v>1.591060911</v>
      </c>
      <c r="G421" s="66">
        <v>4.6399999999999997</v>
      </c>
      <c r="H421" s="65">
        <v>2</v>
      </c>
      <c r="I421" s="65">
        <v>14</v>
      </c>
      <c r="J421" s="65">
        <v>21</v>
      </c>
    </row>
    <row r="422" spans="2:10" ht="14.4">
      <c r="B422" s="61" t="s">
        <v>865</v>
      </c>
      <c r="C422" s="62" t="s">
        <v>1557</v>
      </c>
      <c r="D422" s="61" t="s">
        <v>396</v>
      </c>
      <c r="E422" s="61" t="s">
        <v>1622</v>
      </c>
      <c r="F422" s="64">
        <v>0.43113291520000002</v>
      </c>
      <c r="G422" s="66">
        <v>1.53</v>
      </c>
      <c r="H422" s="65">
        <v>1</v>
      </c>
      <c r="I422" s="65">
        <v>5</v>
      </c>
      <c r="J422" s="65">
        <v>7</v>
      </c>
    </row>
    <row r="423" spans="2:10" ht="14.4">
      <c r="B423" s="61" t="s">
        <v>613</v>
      </c>
      <c r="C423" s="62" t="s">
        <v>1557</v>
      </c>
      <c r="D423" s="61" t="s">
        <v>396</v>
      </c>
      <c r="E423" s="61" t="s">
        <v>1623</v>
      </c>
      <c r="F423" s="64">
        <v>3.6411555739999999</v>
      </c>
      <c r="G423" s="66">
        <v>12.82</v>
      </c>
      <c r="H423" s="65">
        <v>4</v>
      </c>
      <c r="I423" s="65">
        <v>38</v>
      </c>
      <c r="J423" s="65">
        <v>58</v>
      </c>
    </row>
    <row r="424" spans="2:10" ht="14.4">
      <c r="B424" s="61" t="s">
        <v>614</v>
      </c>
      <c r="C424" s="62" t="s">
        <v>1557</v>
      </c>
      <c r="D424" s="61" t="s">
        <v>396</v>
      </c>
      <c r="E424" s="61" t="s">
        <v>1624</v>
      </c>
      <c r="F424" s="64">
        <v>1.4785345877</v>
      </c>
      <c r="G424" s="66">
        <v>6.33</v>
      </c>
      <c r="H424" s="65">
        <v>2</v>
      </c>
      <c r="I424" s="65">
        <v>19</v>
      </c>
      <c r="J424" s="65">
        <v>28</v>
      </c>
    </row>
    <row r="425" spans="2:10" ht="14.4">
      <c r="B425" s="61" t="s">
        <v>615</v>
      </c>
      <c r="C425" s="62" t="s">
        <v>1557</v>
      </c>
      <c r="D425" s="61" t="s">
        <v>396</v>
      </c>
      <c r="E425" s="61" t="s">
        <v>1625</v>
      </c>
      <c r="F425" s="64">
        <v>3.6427728383</v>
      </c>
      <c r="G425" s="66">
        <v>10.029999999999999</v>
      </c>
      <c r="H425" s="65">
        <v>3</v>
      </c>
      <c r="I425" s="65">
        <v>30</v>
      </c>
      <c r="J425" s="65">
        <v>45</v>
      </c>
    </row>
    <row r="426" spans="2:10" ht="14.4">
      <c r="B426" s="61" t="s">
        <v>616</v>
      </c>
      <c r="C426" s="62" t="s">
        <v>1557</v>
      </c>
      <c r="D426" s="61" t="s">
        <v>396</v>
      </c>
      <c r="E426" s="61" t="s">
        <v>1626</v>
      </c>
      <c r="F426" s="64">
        <v>1.5693973836999999</v>
      </c>
      <c r="G426" s="66">
        <v>4.0199999999999996</v>
      </c>
      <c r="H426" s="65">
        <v>1</v>
      </c>
      <c r="I426" s="65">
        <v>12</v>
      </c>
      <c r="J426" s="65">
        <v>18</v>
      </c>
    </row>
    <row r="427" spans="2:10" ht="14.4">
      <c r="B427" s="61" t="s">
        <v>617</v>
      </c>
      <c r="C427" s="62" t="s">
        <v>1557</v>
      </c>
      <c r="D427" s="61" t="s">
        <v>396</v>
      </c>
      <c r="E427" s="61" t="s">
        <v>1627</v>
      </c>
      <c r="F427" s="64">
        <v>2.8644284058</v>
      </c>
      <c r="G427" s="66">
        <v>7.24</v>
      </c>
      <c r="H427" s="65">
        <v>2</v>
      </c>
      <c r="I427" s="65">
        <v>22</v>
      </c>
      <c r="J427" s="65">
        <v>33</v>
      </c>
    </row>
    <row r="428" spans="2:10" ht="14.4">
      <c r="B428" s="61" t="s">
        <v>618</v>
      </c>
      <c r="C428" s="62" t="s">
        <v>1557</v>
      </c>
      <c r="D428" s="61" t="s">
        <v>396</v>
      </c>
      <c r="E428" s="61" t="s">
        <v>1628</v>
      </c>
      <c r="F428" s="64">
        <v>0.45246559879999998</v>
      </c>
      <c r="G428" s="66">
        <v>1.35</v>
      </c>
      <c r="H428" s="65">
        <v>1</v>
      </c>
      <c r="I428" s="65">
        <v>4</v>
      </c>
      <c r="J428" s="65">
        <v>6</v>
      </c>
    </row>
    <row r="429" spans="2:10" ht="14.4">
      <c r="B429" s="61" t="s">
        <v>619</v>
      </c>
      <c r="C429" s="62" t="s">
        <v>1557</v>
      </c>
      <c r="D429" s="61" t="s">
        <v>396</v>
      </c>
      <c r="E429" s="61" t="s">
        <v>1629</v>
      </c>
      <c r="F429" s="64">
        <v>3.5213092945</v>
      </c>
      <c r="G429" s="66">
        <v>12.44</v>
      </c>
      <c r="H429" s="65">
        <v>4</v>
      </c>
      <c r="I429" s="65">
        <v>37</v>
      </c>
      <c r="J429" s="65">
        <v>56</v>
      </c>
    </row>
    <row r="430" spans="2:10" ht="14.4">
      <c r="B430" s="61" t="s">
        <v>620</v>
      </c>
      <c r="C430" s="62" t="s">
        <v>1557</v>
      </c>
      <c r="D430" s="61" t="s">
        <v>396</v>
      </c>
      <c r="E430" s="61" t="s">
        <v>1630</v>
      </c>
      <c r="F430" s="64">
        <v>1.0578537059999999</v>
      </c>
      <c r="G430" s="66">
        <v>4.8499999999999996</v>
      </c>
      <c r="H430" s="65">
        <v>2</v>
      </c>
      <c r="I430" s="65">
        <v>15</v>
      </c>
      <c r="J430" s="65">
        <v>22</v>
      </c>
    </row>
    <row r="431" spans="2:10" ht="14.4">
      <c r="B431" s="61" t="s">
        <v>621</v>
      </c>
      <c r="C431" s="62" t="s">
        <v>1557</v>
      </c>
      <c r="D431" s="61" t="s">
        <v>396</v>
      </c>
      <c r="E431" s="61" t="s">
        <v>1631</v>
      </c>
      <c r="F431" s="64">
        <v>1.6491085643000001</v>
      </c>
      <c r="G431" s="66">
        <v>5.29</v>
      </c>
      <c r="H431" s="65">
        <v>2</v>
      </c>
      <c r="I431" s="65">
        <v>16</v>
      </c>
      <c r="J431" s="65">
        <v>24</v>
      </c>
    </row>
    <row r="432" spans="2:10" ht="14.4">
      <c r="B432" s="61" t="s">
        <v>622</v>
      </c>
      <c r="C432" s="62" t="s">
        <v>1557</v>
      </c>
      <c r="D432" s="61" t="s">
        <v>396</v>
      </c>
      <c r="E432" s="61" t="s">
        <v>1632</v>
      </c>
      <c r="F432" s="64">
        <v>0.4178621864</v>
      </c>
      <c r="G432" s="66">
        <v>1.59</v>
      </c>
      <c r="H432" s="65">
        <v>1</v>
      </c>
      <c r="I432" s="65">
        <v>5</v>
      </c>
      <c r="J432" s="65">
        <v>7</v>
      </c>
    </row>
    <row r="433" spans="2:10" ht="14.4">
      <c r="B433" s="61" t="s">
        <v>623</v>
      </c>
      <c r="C433" s="62" t="s">
        <v>1557</v>
      </c>
      <c r="D433" s="61" t="s">
        <v>396</v>
      </c>
      <c r="E433" s="61" t="s">
        <v>1633</v>
      </c>
      <c r="F433" s="64">
        <v>1.5711518465000001</v>
      </c>
      <c r="G433" s="66">
        <v>4.97</v>
      </c>
      <c r="H433" s="65">
        <v>2</v>
      </c>
      <c r="I433" s="65">
        <v>15</v>
      </c>
      <c r="J433" s="65">
        <v>22</v>
      </c>
    </row>
    <row r="434" spans="2:10" ht="14.4">
      <c r="B434" s="61" t="s">
        <v>624</v>
      </c>
      <c r="C434" s="62" t="s">
        <v>1557</v>
      </c>
      <c r="D434" s="61" t="s">
        <v>396</v>
      </c>
      <c r="E434" s="61" t="s">
        <v>1634</v>
      </c>
      <c r="F434" s="64">
        <v>0.4353184068</v>
      </c>
      <c r="G434" s="66">
        <v>1.69</v>
      </c>
      <c r="H434" s="65">
        <v>1</v>
      </c>
      <c r="I434" s="65">
        <v>5</v>
      </c>
      <c r="J434" s="65">
        <v>8</v>
      </c>
    </row>
    <row r="435" spans="2:10" ht="14.4">
      <c r="B435" s="61" t="s">
        <v>625</v>
      </c>
      <c r="C435" s="62" t="s">
        <v>1557</v>
      </c>
      <c r="D435" s="61" t="s">
        <v>396</v>
      </c>
      <c r="E435" s="61" t="s">
        <v>1635</v>
      </c>
      <c r="F435" s="64">
        <v>1.3516718839999999</v>
      </c>
      <c r="G435" s="66">
        <v>4.29</v>
      </c>
      <c r="H435" s="65">
        <v>1</v>
      </c>
      <c r="I435" s="65">
        <v>13</v>
      </c>
      <c r="J435" s="65">
        <v>19</v>
      </c>
    </row>
    <row r="436" spans="2:10" ht="14.4">
      <c r="B436" s="61" t="s">
        <v>626</v>
      </c>
      <c r="C436" s="62" t="s">
        <v>1557</v>
      </c>
      <c r="D436" s="61" t="s">
        <v>396</v>
      </c>
      <c r="E436" s="61" t="s">
        <v>1636</v>
      </c>
      <c r="F436" s="64">
        <v>0.36186085150000002</v>
      </c>
      <c r="G436" s="66">
        <v>1.44</v>
      </c>
      <c r="H436" s="65">
        <v>1</v>
      </c>
      <c r="I436" s="65">
        <v>4</v>
      </c>
      <c r="J436" s="65">
        <v>6</v>
      </c>
    </row>
    <row r="437" spans="2:10" ht="14.4">
      <c r="B437" s="61" t="s">
        <v>627</v>
      </c>
      <c r="C437" s="62" t="s">
        <v>1557</v>
      </c>
      <c r="D437" s="61" t="s">
        <v>396</v>
      </c>
      <c r="E437" s="61" t="s">
        <v>1637</v>
      </c>
      <c r="F437" s="64">
        <v>1.7551483348000001</v>
      </c>
      <c r="G437" s="66">
        <v>5.93</v>
      </c>
      <c r="H437" s="65">
        <v>2</v>
      </c>
      <c r="I437" s="65">
        <v>18</v>
      </c>
      <c r="J437" s="65">
        <v>27</v>
      </c>
    </row>
    <row r="438" spans="2:10" ht="14.4">
      <c r="B438" s="61" t="s">
        <v>628</v>
      </c>
      <c r="C438" s="62" t="s">
        <v>1557</v>
      </c>
      <c r="D438" s="61" t="s">
        <v>396</v>
      </c>
      <c r="E438" s="61" t="s">
        <v>1638</v>
      </c>
      <c r="F438" s="64">
        <v>0.50022003879999999</v>
      </c>
      <c r="G438" s="66">
        <v>1.9</v>
      </c>
      <c r="H438" s="65">
        <v>1</v>
      </c>
      <c r="I438" s="65">
        <v>6</v>
      </c>
      <c r="J438" s="65">
        <v>9</v>
      </c>
    </row>
    <row r="439" spans="2:10" ht="14.4">
      <c r="B439" s="61" t="s">
        <v>629</v>
      </c>
      <c r="C439" s="62" t="s">
        <v>1557</v>
      </c>
      <c r="D439" s="61" t="s">
        <v>396</v>
      </c>
      <c r="E439" s="61" t="s">
        <v>1639</v>
      </c>
      <c r="F439" s="64">
        <v>2.1333276234</v>
      </c>
      <c r="G439" s="66">
        <v>8.8699999999999992</v>
      </c>
      <c r="H439" s="65">
        <v>3</v>
      </c>
      <c r="I439" s="65">
        <v>27</v>
      </c>
      <c r="J439" s="65">
        <v>40</v>
      </c>
    </row>
    <row r="440" spans="2:10" ht="14.4">
      <c r="B440" s="61" t="s">
        <v>630</v>
      </c>
      <c r="C440" s="62" t="s">
        <v>1557</v>
      </c>
      <c r="D440" s="61" t="s">
        <v>396</v>
      </c>
      <c r="E440" s="61" t="s">
        <v>1640</v>
      </c>
      <c r="F440" s="64">
        <v>0.74542981740000003</v>
      </c>
      <c r="G440" s="66">
        <v>2.96</v>
      </c>
      <c r="H440" s="65">
        <v>1</v>
      </c>
      <c r="I440" s="65">
        <v>9</v>
      </c>
      <c r="J440" s="65">
        <v>13</v>
      </c>
    </row>
    <row r="441" spans="2:10" ht="14.4">
      <c r="B441" s="61" t="s">
        <v>943</v>
      </c>
      <c r="C441" s="62" t="s">
        <v>1557</v>
      </c>
      <c r="D441" s="61" t="s">
        <v>396</v>
      </c>
      <c r="E441" s="61" t="s">
        <v>1641</v>
      </c>
      <c r="F441" s="64">
        <v>0.92405323620000002</v>
      </c>
      <c r="G441" s="66">
        <v>3.18</v>
      </c>
      <c r="H441" s="65">
        <v>1</v>
      </c>
      <c r="I441" s="65">
        <v>10</v>
      </c>
      <c r="J441" s="65">
        <v>14</v>
      </c>
    </row>
    <row r="442" spans="2:10" ht="14.4">
      <c r="B442" s="61" t="s">
        <v>944</v>
      </c>
      <c r="C442" s="62" t="s">
        <v>1557</v>
      </c>
      <c r="D442" s="61" t="s">
        <v>396</v>
      </c>
      <c r="E442" s="61" t="s">
        <v>1642</v>
      </c>
      <c r="F442" s="64">
        <v>0.34220223799999999</v>
      </c>
      <c r="G442" s="66">
        <v>1.1399999999999999</v>
      </c>
      <c r="H442" s="65">
        <v>1</v>
      </c>
      <c r="I442" s="65">
        <v>3</v>
      </c>
      <c r="J442" s="65">
        <v>5</v>
      </c>
    </row>
    <row r="443" spans="2:10" ht="14.4">
      <c r="B443" s="61" t="s">
        <v>631</v>
      </c>
      <c r="C443" s="62" t="s">
        <v>1557</v>
      </c>
      <c r="D443" s="61" t="s">
        <v>396</v>
      </c>
      <c r="E443" s="61" t="s">
        <v>1643</v>
      </c>
      <c r="F443" s="64">
        <v>2.3340626567</v>
      </c>
      <c r="G443" s="66">
        <v>7.91</v>
      </c>
      <c r="H443" s="65">
        <v>3</v>
      </c>
      <c r="I443" s="65">
        <v>24</v>
      </c>
      <c r="J443" s="65">
        <v>36</v>
      </c>
    </row>
    <row r="444" spans="2:10" ht="14.4">
      <c r="B444" s="61" t="s">
        <v>632</v>
      </c>
      <c r="C444" s="62" t="s">
        <v>1557</v>
      </c>
      <c r="D444" s="61" t="s">
        <v>396</v>
      </c>
      <c r="E444" s="61" t="s">
        <v>1644</v>
      </c>
      <c r="F444" s="64">
        <v>0.67470573789999999</v>
      </c>
      <c r="G444" s="66">
        <v>2.2200000000000002</v>
      </c>
      <c r="H444" s="65">
        <v>1</v>
      </c>
      <c r="I444" s="65">
        <v>7</v>
      </c>
      <c r="J444" s="65">
        <v>10</v>
      </c>
    </row>
    <row r="445" spans="2:10" ht="14.4">
      <c r="B445" s="61" t="s">
        <v>1155</v>
      </c>
      <c r="C445" s="62" t="s">
        <v>1557</v>
      </c>
      <c r="D445" s="61" t="s">
        <v>396</v>
      </c>
      <c r="E445" s="61" t="s">
        <v>1645</v>
      </c>
      <c r="F445" s="64">
        <v>0.33352285739999998</v>
      </c>
      <c r="G445" s="66">
        <v>1.39</v>
      </c>
      <c r="H445" s="65">
        <v>1</v>
      </c>
      <c r="I445" s="65">
        <v>4</v>
      </c>
      <c r="J445" s="65">
        <v>6</v>
      </c>
    </row>
    <row r="446" spans="2:10" ht="14.4">
      <c r="B446" s="61" t="s">
        <v>633</v>
      </c>
      <c r="C446" s="62" t="s">
        <v>1557</v>
      </c>
      <c r="D446" s="61" t="s">
        <v>396</v>
      </c>
      <c r="E446" s="61" t="s">
        <v>1646</v>
      </c>
      <c r="F446" s="64">
        <v>1.725394586</v>
      </c>
      <c r="G446" s="66">
        <v>5.39</v>
      </c>
      <c r="H446" s="65">
        <v>2</v>
      </c>
      <c r="I446" s="65">
        <v>16</v>
      </c>
      <c r="J446" s="65">
        <v>24</v>
      </c>
    </row>
    <row r="447" spans="2:10" ht="14.4">
      <c r="B447" s="61" t="s">
        <v>634</v>
      </c>
      <c r="C447" s="62" t="s">
        <v>1557</v>
      </c>
      <c r="D447" s="61" t="s">
        <v>396</v>
      </c>
      <c r="E447" s="61" t="s">
        <v>1647</v>
      </c>
      <c r="F447" s="64">
        <v>0.42882495339999999</v>
      </c>
      <c r="G447" s="66">
        <v>1.51</v>
      </c>
      <c r="H447" s="65">
        <v>1</v>
      </c>
      <c r="I447" s="65">
        <v>5</v>
      </c>
      <c r="J447" s="65">
        <v>7</v>
      </c>
    </row>
    <row r="448" spans="2:10" ht="14.4">
      <c r="B448" s="61" t="s">
        <v>635</v>
      </c>
      <c r="C448" s="62" t="s">
        <v>1557</v>
      </c>
      <c r="D448" s="61" t="s">
        <v>396</v>
      </c>
      <c r="E448" s="61" t="s">
        <v>1648</v>
      </c>
      <c r="F448" s="64">
        <v>2.4382096036999998</v>
      </c>
      <c r="G448" s="66">
        <v>8.32</v>
      </c>
      <c r="H448" s="65">
        <v>3</v>
      </c>
      <c r="I448" s="65">
        <v>25</v>
      </c>
      <c r="J448" s="65">
        <v>37</v>
      </c>
    </row>
    <row r="449" spans="2:10" ht="14.4">
      <c r="B449" s="61" t="s">
        <v>636</v>
      </c>
      <c r="C449" s="62" t="s">
        <v>1557</v>
      </c>
      <c r="D449" s="61" t="s">
        <v>396</v>
      </c>
      <c r="E449" s="61" t="s">
        <v>1649</v>
      </c>
      <c r="F449" s="64">
        <v>0.9689153828</v>
      </c>
      <c r="G449" s="66">
        <v>3.44</v>
      </c>
      <c r="H449" s="65">
        <v>1</v>
      </c>
      <c r="I449" s="65">
        <v>10</v>
      </c>
      <c r="J449" s="65">
        <v>15</v>
      </c>
    </row>
    <row r="450" spans="2:10" ht="14.4">
      <c r="B450" s="61" t="s">
        <v>637</v>
      </c>
      <c r="C450" s="62" t="s">
        <v>1557</v>
      </c>
      <c r="D450" s="61" t="s">
        <v>396</v>
      </c>
      <c r="E450" s="61" t="s">
        <v>1650</v>
      </c>
      <c r="F450" s="64">
        <v>2.5184517561000002</v>
      </c>
      <c r="G450" s="66">
        <v>8.7799999999999994</v>
      </c>
      <c r="H450" s="65">
        <v>3</v>
      </c>
      <c r="I450" s="65">
        <v>26</v>
      </c>
      <c r="J450" s="65">
        <v>40</v>
      </c>
    </row>
    <row r="451" spans="2:10" ht="14.4">
      <c r="B451" s="61" t="s">
        <v>638</v>
      </c>
      <c r="C451" s="62" t="s">
        <v>1557</v>
      </c>
      <c r="D451" s="61" t="s">
        <v>396</v>
      </c>
      <c r="E451" s="61" t="s">
        <v>1651</v>
      </c>
      <c r="F451" s="64">
        <v>1.1519829981</v>
      </c>
      <c r="G451" s="66">
        <v>3.78</v>
      </c>
      <c r="H451" s="65">
        <v>1</v>
      </c>
      <c r="I451" s="65">
        <v>11</v>
      </c>
      <c r="J451" s="65">
        <v>17</v>
      </c>
    </row>
    <row r="452" spans="2:10" ht="14.4">
      <c r="B452" s="61" t="s">
        <v>866</v>
      </c>
      <c r="C452" s="62" t="s">
        <v>1557</v>
      </c>
      <c r="D452" s="61" t="s">
        <v>396</v>
      </c>
      <c r="E452" s="61" t="s">
        <v>1652</v>
      </c>
      <c r="F452" s="64">
        <v>3.2763112840000002</v>
      </c>
      <c r="G452" s="66">
        <v>9.84</v>
      </c>
      <c r="H452" s="65">
        <v>3</v>
      </c>
      <c r="I452" s="65">
        <v>30</v>
      </c>
      <c r="J452" s="65">
        <v>44</v>
      </c>
    </row>
    <row r="453" spans="2:10" ht="14.4">
      <c r="B453" s="61" t="s">
        <v>867</v>
      </c>
      <c r="C453" s="62" t="s">
        <v>1557</v>
      </c>
      <c r="D453" s="61" t="s">
        <v>396</v>
      </c>
      <c r="E453" s="61" t="s">
        <v>1653</v>
      </c>
      <c r="F453" s="64">
        <v>1.3150023688000001</v>
      </c>
      <c r="G453" s="66">
        <v>4.1900000000000004</v>
      </c>
      <c r="H453" s="65">
        <v>1</v>
      </c>
      <c r="I453" s="65">
        <v>13</v>
      </c>
      <c r="J453" s="65">
        <v>19</v>
      </c>
    </row>
    <row r="454" spans="2:10" ht="14.4">
      <c r="B454" s="61" t="s">
        <v>945</v>
      </c>
      <c r="C454" s="62" t="s">
        <v>1557</v>
      </c>
      <c r="D454" s="61" t="s">
        <v>396</v>
      </c>
      <c r="E454" s="61" t="s">
        <v>1654</v>
      </c>
      <c r="F454" s="64">
        <v>0.27433250219999999</v>
      </c>
      <c r="G454" s="66">
        <v>1</v>
      </c>
      <c r="H454" s="65">
        <v>1</v>
      </c>
      <c r="I454" s="65">
        <v>3</v>
      </c>
      <c r="J454" s="65">
        <v>5</v>
      </c>
    </row>
    <row r="455" spans="2:10" ht="14.4">
      <c r="B455" s="61" t="s">
        <v>868</v>
      </c>
      <c r="C455" s="62" t="s">
        <v>1655</v>
      </c>
      <c r="D455" s="61" t="s">
        <v>1174</v>
      </c>
      <c r="E455" s="61" t="s">
        <v>1656</v>
      </c>
      <c r="F455" s="64">
        <v>14.275386021999999</v>
      </c>
      <c r="G455" s="66">
        <v>21.61</v>
      </c>
      <c r="H455" s="65">
        <v>7</v>
      </c>
      <c r="I455" s="65">
        <v>65</v>
      </c>
      <c r="J455" s="65">
        <v>97</v>
      </c>
    </row>
    <row r="456" spans="2:10" ht="14.4">
      <c r="B456" s="61" t="s">
        <v>869</v>
      </c>
      <c r="C456" s="62" t="s">
        <v>1655</v>
      </c>
      <c r="D456" s="61" t="s">
        <v>1174</v>
      </c>
      <c r="E456" s="61" t="s">
        <v>1657</v>
      </c>
      <c r="F456" s="64">
        <v>8.3425529690999998</v>
      </c>
      <c r="G456" s="66">
        <v>7.96</v>
      </c>
      <c r="H456" s="65">
        <v>3</v>
      </c>
      <c r="I456" s="65">
        <v>24</v>
      </c>
      <c r="J456" s="65">
        <v>36</v>
      </c>
    </row>
    <row r="457" spans="2:10" ht="14.4">
      <c r="B457" s="61" t="s">
        <v>639</v>
      </c>
      <c r="C457" s="62" t="s">
        <v>1655</v>
      </c>
      <c r="D457" s="61" t="s">
        <v>1174</v>
      </c>
      <c r="E457" s="61" t="s">
        <v>1658</v>
      </c>
      <c r="F457" s="64">
        <v>3.7102564363999999</v>
      </c>
      <c r="G457" s="66">
        <v>6.26</v>
      </c>
      <c r="H457" s="65">
        <v>2</v>
      </c>
      <c r="I457" s="65">
        <v>19</v>
      </c>
      <c r="J457" s="65">
        <v>28</v>
      </c>
    </row>
    <row r="458" spans="2:10" ht="14.4">
      <c r="B458" s="61" t="s">
        <v>640</v>
      </c>
      <c r="C458" s="62" t="s">
        <v>1655</v>
      </c>
      <c r="D458" s="61" t="s">
        <v>1174</v>
      </c>
      <c r="E458" s="61" t="s">
        <v>1659</v>
      </c>
      <c r="F458" s="64">
        <v>2.3466542655999998</v>
      </c>
      <c r="G458" s="66">
        <v>2.73</v>
      </c>
      <c r="H458" s="65">
        <v>1</v>
      </c>
      <c r="I458" s="65">
        <v>8</v>
      </c>
      <c r="J458" s="65">
        <v>12</v>
      </c>
    </row>
    <row r="459" spans="2:10" ht="14.4">
      <c r="B459" s="61" t="s">
        <v>1156</v>
      </c>
      <c r="C459" s="62" t="s">
        <v>1655</v>
      </c>
      <c r="D459" s="61" t="s">
        <v>1174</v>
      </c>
      <c r="E459" s="61" t="s">
        <v>1660</v>
      </c>
      <c r="F459" s="64">
        <v>1.1861292644999999</v>
      </c>
      <c r="G459" s="66">
        <v>1.08</v>
      </c>
      <c r="H459" s="65">
        <v>1</v>
      </c>
      <c r="I459" s="65">
        <v>3</v>
      </c>
      <c r="J459" s="65">
        <v>5</v>
      </c>
    </row>
    <row r="460" spans="2:10" ht="14.4">
      <c r="B460" s="61" t="s">
        <v>641</v>
      </c>
      <c r="C460" s="62" t="s">
        <v>1655</v>
      </c>
      <c r="D460" s="61" t="s">
        <v>1174</v>
      </c>
      <c r="E460" s="61" t="s">
        <v>1661</v>
      </c>
      <c r="F460" s="64">
        <v>5.0769545963000002</v>
      </c>
      <c r="G460" s="66">
        <v>12.13</v>
      </c>
      <c r="H460" s="65">
        <v>4</v>
      </c>
      <c r="I460" s="65">
        <v>36</v>
      </c>
      <c r="J460" s="65">
        <v>55</v>
      </c>
    </row>
    <row r="461" spans="2:10" ht="14.4">
      <c r="B461" s="61" t="s">
        <v>642</v>
      </c>
      <c r="C461" s="62" t="s">
        <v>1655</v>
      </c>
      <c r="D461" s="61" t="s">
        <v>1174</v>
      </c>
      <c r="E461" s="61" t="s">
        <v>1662</v>
      </c>
      <c r="F461" s="64">
        <v>1.4823033409999999</v>
      </c>
      <c r="G461" s="66">
        <v>2.72</v>
      </c>
      <c r="H461" s="65">
        <v>1</v>
      </c>
      <c r="I461" s="65">
        <v>8</v>
      </c>
      <c r="J461" s="65">
        <v>12</v>
      </c>
    </row>
    <row r="462" spans="2:10" ht="14.4">
      <c r="B462" s="61" t="s">
        <v>946</v>
      </c>
      <c r="C462" s="62" t="s">
        <v>1655</v>
      </c>
      <c r="D462" s="61" t="s">
        <v>1174</v>
      </c>
      <c r="E462" s="61" t="s">
        <v>1663</v>
      </c>
      <c r="F462" s="64">
        <v>0.93602505889999998</v>
      </c>
      <c r="G462" s="66">
        <v>1.41</v>
      </c>
      <c r="H462" s="65">
        <v>1</v>
      </c>
      <c r="I462" s="65">
        <v>4</v>
      </c>
      <c r="J462" s="65">
        <v>6</v>
      </c>
    </row>
    <row r="463" spans="2:10" ht="14.4">
      <c r="B463" s="61" t="s">
        <v>643</v>
      </c>
      <c r="C463" s="62" t="s">
        <v>1655</v>
      </c>
      <c r="D463" s="61" t="s">
        <v>1174</v>
      </c>
      <c r="E463" s="61" t="s">
        <v>1664</v>
      </c>
      <c r="F463" s="64">
        <v>1.0895751951999999</v>
      </c>
      <c r="G463" s="66">
        <v>2.34</v>
      </c>
      <c r="H463" s="65">
        <v>1</v>
      </c>
      <c r="I463" s="65">
        <v>7</v>
      </c>
      <c r="J463" s="65">
        <v>11</v>
      </c>
    </row>
    <row r="464" spans="2:10" ht="14.4">
      <c r="B464" s="61" t="s">
        <v>1043</v>
      </c>
      <c r="C464" s="62" t="s">
        <v>1655</v>
      </c>
      <c r="D464" s="61" t="s">
        <v>1174</v>
      </c>
      <c r="E464" s="61" t="s">
        <v>1665</v>
      </c>
      <c r="F464" s="64">
        <v>1.6332615874</v>
      </c>
      <c r="G464" s="66">
        <v>2.13</v>
      </c>
      <c r="H464" s="65">
        <v>1</v>
      </c>
      <c r="I464" s="65">
        <v>6</v>
      </c>
      <c r="J464" s="65">
        <v>10</v>
      </c>
    </row>
    <row r="465" spans="2:10" ht="14.4">
      <c r="B465" s="61" t="s">
        <v>1044</v>
      </c>
      <c r="C465" s="62" t="s">
        <v>1655</v>
      </c>
      <c r="D465" s="61" t="s">
        <v>1174</v>
      </c>
      <c r="E465" s="61" t="s">
        <v>1666</v>
      </c>
      <c r="F465" s="64">
        <v>0.77090188780000002</v>
      </c>
      <c r="G465" s="66">
        <v>1.04</v>
      </c>
      <c r="H465" s="65">
        <v>1</v>
      </c>
      <c r="I465" s="65">
        <v>3</v>
      </c>
      <c r="J465" s="65">
        <v>5</v>
      </c>
    </row>
    <row r="466" spans="2:10" ht="14.4">
      <c r="B466" s="61" t="s">
        <v>1045</v>
      </c>
      <c r="C466" s="62" t="s">
        <v>1655</v>
      </c>
      <c r="D466" s="61" t="s">
        <v>1174</v>
      </c>
      <c r="E466" s="61" t="s">
        <v>1667</v>
      </c>
      <c r="F466" s="64">
        <v>1.1357059362999999</v>
      </c>
      <c r="G466" s="66">
        <v>2.16</v>
      </c>
      <c r="H466" s="65">
        <v>1</v>
      </c>
      <c r="I466" s="65">
        <v>6</v>
      </c>
      <c r="J466" s="65">
        <v>10</v>
      </c>
    </row>
    <row r="467" spans="2:10" ht="14.4">
      <c r="B467" s="61" t="s">
        <v>1046</v>
      </c>
      <c r="C467" s="62" t="s">
        <v>1655</v>
      </c>
      <c r="D467" s="61" t="s">
        <v>1174</v>
      </c>
      <c r="E467" s="61" t="s">
        <v>1668</v>
      </c>
      <c r="F467" s="64">
        <v>0.58175890829999999</v>
      </c>
      <c r="G467" s="66">
        <v>1.05</v>
      </c>
      <c r="H467" s="65">
        <v>1</v>
      </c>
      <c r="I467" s="65">
        <v>3</v>
      </c>
      <c r="J467" s="65">
        <v>5</v>
      </c>
    </row>
    <row r="468" spans="2:10" ht="14.4">
      <c r="B468" s="61" t="s">
        <v>644</v>
      </c>
      <c r="C468" s="62" t="s">
        <v>1655</v>
      </c>
      <c r="D468" s="61" t="s">
        <v>1174</v>
      </c>
      <c r="E468" s="61" t="s">
        <v>1669</v>
      </c>
      <c r="F468" s="64">
        <v>5.2928977267999997</v>
      </c>
      <c r="G468" s="66">
        <v>14.35</v>
      </c>
      <c r="H468" s="65">
        <v>5</v>
      </c>
      <c r="I468" s="65">
        <v>43</v>
      </c>
      <c r="J468" s="65">
        <v>65</v>
      </c>
    </row>
    <row r="469" spans="2:10" ht="14.4">
      <c r="B469" s="61" t="s">
        <v>645</v>
      </c>
      <c r="C469" s="62" t="s">
        <v>1655</v>
      </c>
      <c r="D469" s="61" t="s">
        <v>1174</v>
      </c>
      <c r="E469" s="61" t="s">
        <v>1670</v>
      </c>
      <c r="F469" s="64">
        <v>1.6726633111</v>
      </c>
      <c r="G469" s="66">
        <v>4.75</v>
      </c>
      <c r="H469" s="65">
        <v>2</v>
      </c>
      <c r="I469" s="65">
        <v>14</v>
      </c>
      <c r="J469" s="65">
        <v>21</v>
      </c>
    </row>
    <row r="470" spans="2:10" ht="14.4">
      <c r="B470" s="61" t="s">
        <v>646</v>
      </c>
      <c r="C470" s="62" t="s">
        <v>1655</v>
      </c>
      <c r="D470" s="61" t="s">
        <v>1174</v>
      </c>
      <c r="E470" s="61" t="s">
        <v>1671</v>
      </c>
      <c r="F470" s="64">
        <v>3.1818781650000001</v>
      </c>
      <c r="G470" s="66">
        <v>7.09</v>
      </c>
      <c r="H470" s="65">
        <v>2</v>
      </c>
      <c r="I470" s="65">
        <v>21</v>
      </c>
      <c r="J470" s="65">
        <v>32</v>
      </c>
    </row>
    <row r="471" spans="2:10" ht="14.4">
      <c r="B471" s="61" t="s">
        <v>647</v>
      </c>
      <c r="C471" s="62" t="s">
        <v>1655</v>
      </c>
      <c r="D471" s="61" t="s">
        <v>1174</v>
      </c>
      <c r="E471" s="61" t="s">
        <v>1672</v>
      </c>
      <c r="F471" s="64">
        <v>1.2341452833</v>
      </c>
      <c r="G471" s="66">
        <v>2.3199999999999998</v>
      </c>
      <c r="H471" s="65">
        <v>1</v>
      </c>
      <c r="I471" s="65">
        <v>7</v>
      </c>
      <c r="J471" s="65">
        <v>10</v>
      </c>
    </row>
    <row r="472" spans="2:10" ht="14.4">
      <c r="B472" s="61" t="s">
        <v>648</v>
      </c>
      <c r="C472" s="62" t="s">
        <v>1655</v>
      </c>
      <c r="D472" s="61" t="s">
        <v>1174</v>
      </c>
      <c r="E472" s="61" t="s">
        <v>1673</v>
      </c>
      <c r="F472" s="64">
        <v>5.0863173146999996</v>
      </c>
      <c r="G472" s="66">
        <v>5.18</v>
      </c>
      <c r="H472" s="65">
        <v>2</v>
      </c>
      <c r="I472" s="65">
        <v>16</v>
      </c>
      <c r="J472" s="65">
        <v>23</v>
      </c>
    </row>
    <row r="473" spans="2:10" ht="14.4">
      <c r="B473" s="61" t="s">
        <v>649</v>
      </c>
      <c r="C473" s="62" t="s">
        <v>1655</v>
      </c>
      <c r="D473" s="61" t="s">
        <v>396</v>
      </c>
      <c r="E473" s="61" t="s">
        <v>1674</v>
      </c>
      <c r="F473" s="64">
        <v>2.8131778441000002</v>
      </c>
      <c r="G473" s="66">
        <v>9.83</v>
      </c>
      <c r="H473" s="65">
        <v>3</v>
      </c>
      <c r="I473" s="65">
        <v>29</v>
      </c>
      <c r="J473" s="65">
        <v>44</v>
      </c>
    </row>
    <row r="474" spans="2:10" ht="14.4">
      <c r="B474" s="61" t="s">
        <v>650</v>
      </c>
      <c r="C474" s="62" t="s">
        <v>1655</v>
      </c>
      <c r="D474" s="61" t="s">
        <v>396</v>
      </c>
      <c r="E474" s="61" t="s">
        <v>1675</v>
      </c>
      <c r="F474" s="64">
        <v>1.0042318835999999</v>
      </c>
      <c r="G474" s="66">
        <v>4.13</v>
      </c>
      <c r="H474" s="65">
        <v>1</v>
      </c>
      <c r="I474" s="65">
        <v>12</v>
      </c>
      <c r="J474" s="65">
        <v>19</v>
      </c>
    </row>
    <row r="475" spans="2:10" ht="14.4">
      <c r="B475" s="61" t="s">
        <v>870</v>
      </c>
      <c r="C475" s="62" t="s">
        <v>1655</v>
      </c>
      <c r="D475" s="61" t="s">
        <v>396</v>
      </c>
      <c r="E475" s="61" t="s">
        <v>1676</v>
      </c>
      <c r="F475" s="64">
        <v>0.42352090250000002</v>
      </c>
      <c r="G475" s="66">
        <v>1.92</v>
      </c>
      <c r="H475" s="65">
        <v>1</v>
      </c>
      <c r="I475" s="65">
        <v>6</v>
      </c>
      <c r="J475" s="65">
        <v>9</v>
      </c>
    </row>
    <row r="476" spans="2:10" ht="14.4">
      <c r="B476" s="61" t="s">
        <v>651</v>
      </c>
      <c r="C476" s="62" t="s">
        <v>1655</v>
      </c>
      <c r="D476" s="61" t="s">
        <v>396</v>
      </c>
      <c r="E476" s="61" t="s">
        <v>1677</v>
      </c>
      <c r="F476" s="64">
        <v>2.8473001025000002</v>
      </c>
      <c r="G476" s="66">
        <v>8.18</v>
      </c>
      <c r="H476" s="65">
        <v>3</v>
      </c>
      <c r="I476" s="65">
        <v>25</v>
      </c>
      <c r="J476" s="65">
        <v>37</v>
      </c>
    </row>
    <row r="477" spans="2:10" ht="14.4">
      <c r="B477" s="61" t="s">
        <v>652</v>
      </c>
      <c r="C477" s="62" t="s">
        <v>1655</v>
      </c>
      <c r="D477" s="61" t="s">
        <v>396</v>
      </c>
      <c r="E477" s="61" t="s">
        <v>1678</v>
      </c>
      <c r="F477" s="64">
        <v>1.0091495613000001</v>
      </c>
      <c r="G477" s="66">
        <v>3.27</v>
      </c>
      <c r="H477" s="65">
        <v>1</v>
      </c>
      <c r="I477" s="65">
        <v>10</v>
      </c>
      <c r="J477" s="65">
        <v>15</v>
      </c>
    </row>
    <row r="478" spans="2:10" ht="14.4">
      <c r="B478" s="61" t="s">
        <v>1679</v>
      </c>
      <c r="C478" s="62" t="s">
        <v>1655</v>
      </c>
      <c r="D478" s="61" t="s">
        <v>396</v>
      </c>
      <c r="E478" s="61" t="s">
        <v>1680</v>
      </c>
      <c r="F478" s="64">
        <v>0.74485065790000005</v>
      </c>
      <c r="G478" s="66">
        <v>2.36</v>
      </c>
      <c r="H478" s="65">
        <v>1</v>
      </c>
      <c r="I478" s="65">
        <v>7</v>
      </c>
      <c r="J478" s="65">
        <v>11</v>
      </c>
    </row>
    <row r="479" spans="2:10" ht="14.4">
      <c r="B479" s="61" t="s">
        <v>653</v>
      </c>
      <c r="C479" s="62" t="s">
        <v>1655</v>
      </c>
      <c r="D479" s="61" t="s">
        <v>396</v>
      </c>
      <c r="E479" s="61" t="s">
        <v>1681</v>
      </c>
      <c r="F479" s="64">
        <v>1.6064593755000001</v>
      </c>
      <c r="G479" s="66">
        <v>5.2</v>
      </c>
      <c r="H479" s="65">
        <v>2</v>
      </c>
      <c r="I479" s="65">
        <v>16</v>
      </c>
      <c r="J479" s="65">
        <v>23</v>
      </c>
    </row>
    <row r="480" spans="2:10" ht="14.4">
      <c r="B480" s="61" t="s">
        <v>654</v>
      </c>
      <c r="C480" s="62" t="s">
        <v>1655</v>
      </c>
      <c r="D480" s="61" t="s">
        <v>396</v>
      </c>
      <c r="E480" s="61" t="s">
        <v>1682</v>
      </c>
      <c r="F480" s="64">
        <v>0.68150325879999996</v>
      </c>
      <c r="G480" s="66">
        <v>2.37</v>
      </c>
      <c r="H480" s="65">
        <v>1</v>
      </c>
      <c r="I480" s="65">
        <v>7</v>
      </c>
      <c r="J480" s="65">
        <v>11</v>
      </c>
    </row>
    <row r="481" spans="2:10" ht="14.4">
      <c r="B481" s="61" t="s">
        <v>655</v>
      </c>
      <c r="C481" s="62" t="s">
        <v>1655</v>
      </c>
      <c r="D481" s="61" t="s">
        <v>396</v>
      </c>
      <c r="E481" s="61" t="s">
        <v>1683</v>
      </c>
      <c r="F481" s="64">
        <v>1.4272950587</v>
      </c>
      <c r="G481" s="66">
        <v>4.6900000000000004</v>
      </c>
      <c r="H481" s="65">
        <v>2</v>
      </c>
      <c r="I481" s="65">
        <v>14</v>
      </c>
      <c r="J481" s="65">
        <v>21</v>
      </c>
    </row>
    <row r="482" spans="2:10" ht="14.4">
      <c r="B482" s="61" t="s">
        <v>656</v>
      </c>
      <c r="C482" s="62" t="s">
        <v>1655</v>
      </c>
      <c r="D482" s="61" t="s">
        <v>396</v>
      </c>
      <c r="E482" s="61" t="s">
        <v>1684</v>
      </c>
      <c r="F482" s="64">
        <v>0.30712384030000001</v>
      </c>
      <c r="G482" s="66">
        <v>1.3</v>
      </c>
      <c r="H482" s="65">
        <v>1</v>
      </c>
      <c r="I482" s="65">
        <v>4</v>
      </c>
      <c r="J482" s="65">
        <v>6</v>
      </c>
    </row>
    <row r="483" spans="2:10" ht="14.4">
      <c r="B483" s="61" t="s">
        <v>657</v>
      </c>
      <c r="C483" s="62" t="s">
        <v>1655</v>
      </c>
      <c r="D483" s="61" t="s">
        <v>396</v>
      </c>
      <c r="E483" s="61" t="s">
        <v>1685</v>
      </c>
      <c r="F483" s="64">
        <v>1.2487455438999999</v>
      </c>
      <c r="G483" s="66">
        <v>3.65</v>
      </c>
      <c r="H483" s="65">
        <v>1</v>
      </c>
      <c r="I483" s="65">
        <v>11</v>
      </c>
      <c r="J483" s="65">
        <v>16</v>
      </c>
    </row>
    <row r="484" spans="2:10" ht="14.4">
      <c r="B484" s="61" t="s">
        <v>658</v>
      </c>
      <c r="C484" s="62" t="s">
        <v>1655</v>
      </c>
      <c r="D484" s="61" t="s">
        <v>396</v>
      </c>
      <c r="E484" s="61" t="s">
        <v>1686</v>
      </c>
      <c r="F484" s="64">
        <v>0.38219181720000001</v>
      </c>
      <c r="G484" s="66">
        <v>1.31</v>
      </c>
      <c r="H484" s="65">
        <v>1</v>
      </c>
      <c r="I484" s="65">
        <v>4</v>
      </c>
      <c r="J484" s="65">
        <v>6</v>
      </c>
    </row>
    <row r="485" spans="2:10" ht="14.4">
      <c r="B485" s="61" t="s">
        <v>659</v>
      </c>
      <c r="C485" s="62" t="s">
        <v>1655</v>
      </c>
      <c r="D485" s="61" t="s">
        <v>396</v>
      </c>
      <c r="E485" s="61" t="s">
        <v>1687</v>
      </c>
      <c r="F485" s="64">
        <v>1.8715358477999999</v>
      </c>
      <c r="G485" s="66">
        <v>5.15</v>
      </c>
      <c r="H485" s="65">
        <v>2</v>
      </c>
      <c r="I485" s="65">
        <v>15</v>
      </c>
      <c r="J485" s="65">
        <v>23</v>
      </c>
    </row>
    <row r="486" spans="2:10" ht="14.4">
      <c r="B486" s="61" t="s">
        <v>660</v>
      </c>
      <c r="C486" s="62" t="s">
        <v>1655</v>
      </c>
      <c r="D486" s="61" t="s">
        <v>396</v>
      </c>
      <c r="E486" s="61" t="s">
        <v>1688</v>
      </c>
      <c r="F486" s="64">
        <v>0.51908185009999996</v>
      </c>
      <c r="G486" s="66">
        <v>1.8</v>
      </c>
      <c r="H486" s="65">
        <v>1</v>
      </c>
      <c r="I486" s="65">
        <v>5</v>
      </c>
      <c r="J486" s="65">
        <v>8</v>
      </c>
    </row>
    <row r="487" spans="2:10" ht="14.4">
      <c r="B487" s="61" t="s">
        <v>871</v>
      </c>
      <c r="C487" s="62" t="s">
        <v>1655</v>
      </c>
      <c r="D487" s="61" t="s">
        <v>396</v>
      </c>
      <c r="E487" s="61" t="s">
        <v>1689</v>
      </c>
      <c r="F487" s="64">
        <v>2.6329034343000002</v>
      </c>
      <c r="G487" s="66">
        <v>7.5</v>
      </c>
      <c r="H487" s="65">
        <v>3</v>
      </c>
      <c r="I487" s="65">
        <v>23</v>
      </c>
      <c r="J487" s="65">
        <v>34</v>
      </c>
    </row>
    <row r="488" spans="2:10" ht="14.4">
      <c r="B488" s="61" t="s">
        <v>872</v>
      </c>
      <c r="C488" s="62" t="s">
        <v>1655</v>
      </c>
      <c r="D488" s="61" t="s">
        <v>396</v>
      </c>
      <c r="E488" s="61" t="s">
        <v>1690</v>
      </c>
      <c r="F488" s="64">
        <v>0.53625904349999998</v>
      </c>
      <c r="G488" s="66">
        <v>1.72</v>
      </c>
      <c r="H488" s="65">
        <v>1</v>
      </c>
      <c r="I488" s="65">
        <v>5</v>
      </c>
      <c r="J488" s="65">
        <v>8</v>
      </c>
    </row>
    <row r="489" spans="2:10" ht="14.4">
      <c r="B489" s="61" t="s">
        <v>873</v>
      </c>
      <c r="C489" s="62" t="s">
        <v>1691</v>
      </c>
      <c r="D489" s="61" t="s">
        <v>1174</v>
      </c>
      <c r="E489" s="61" t="s">
        <v>1692</v>
      </c>
      <c r="F489" s="64">
        <v>10.308336526</v>
      </c>
      <c r="G489" s="66">
        <v>24.42</v>
      </c>
      <c r="H489" s="65">
        <v>8</v>
      </c>
      <c r="I489" s="65">
        <v>73</v>
      </c>
      <c r="J489" s="65">
        <v>110</v>
      </c>
    </row>
    <row r="490" spans="2:10" ht="14.4">
      <c r="B490" s="61" t="s">
        <v>874</v>
      </c>
      <c r="C490" s="62" t="s">
        <v>1691</v>
      </c>
      <c r="D490" s="61" t="s">
        <v>1174</v>
      </c>
      <c r="E490" s="61" t="s">
        <v>1693</v>
      </c>
      <c r="F490" s="64">
        <v>4.7315112938999997</v>
      </c>
      <c r="G490" s="66">
        <v>12.62</v>
      </c>
      <c r="H490" s="65">
        <v>4</v>
      </c>
      <c r="I490" s="65">
        <v>38</v>
      </c>
      <c r="J490" s="65">
        <v>57</v>
      </c>
    </row>
    <row r="491" spans="2:10" ht="14.4">
      <c r="B491" s="61" t="s">
        <v>1047</v>
      </c>
      <c r="C491" s="62" t="s">
        <v>1691</v>
      </c>
      <c r="D491" s="61" t="s">
        <v>1174</v>
      </c>
      <c r="E491" s="61" t="s">
        <v>1694</v>
      </c>
      <c r="F491" s="64">
        <v>1.1415515797</v>
      </c>
      <c r="G491" s="66">
        <v>3.69</v>
      </c>
      <c r="H491" s="65">
        <v>1</v>
      </c>
      <c r="I491" s="65">
        <v>11</v>
      </c>
      <c r="J491" s="65">
        <v>17</v>
      </c>
    </row>
    <row r="492" spans="2:10" ht="14.4">
      <c r="B492" s="61" t="s">
        <v>1157</v>
      </c>
      <c r="C492" s="62" t="s">
        <v>1691</v>
      </c>
      <c r="D492" s="61" t="s">
        <v>1174</v>
      </c>
      <c r="E492" s="61" t="s">
        <v>1695</v>
      </c>
      <c r="F492" s="64">
        <v>5.2896273667999996</v>
      </c>
      <c r="G492" s="66">
        <v>6.58</v>
      </c>
      <c r="H492" s="65">
        <v>2</v>
      </c>
      <c r="I492" s="65">
        <v>20</v>
      </c>
      <c r="J492" s="65">
        <v>30</v>
      </c>
    </row>
    <row r="493" spans="2:10" ht="14.4">
      <c r="B493" s="61" t="s">
        <v>661</v>
      </c>
      <c r="C493" s="62" t="s">
        <v>1691</v>
      </c>
      <c r="D493" s="61" t="s">
        <v>1174</v>
      </c>
      <c r="E493" s="61" t="s">
        <v>1696</v>
      </c>
      <c r="F493" s="64">
        <v>4.2647599561999998</v>
      </c>
      <c r="G493" s="66">
        <v>4.5</v>
      </c>
      <c r="H493" s="65">
        <v>2</v>
      </c>
      <c r="I493" s="65">
        <v>14</v>
      </c>
      <c r="J493" s="65">
        <v>20</v>
      </c>
    </row>
    <row r="494" spans="2:10" ht="14.4">
      <c r="B494" s="61" t="s">
        <v>875</v>
      </c>
      <c r="C494" s="62" t="s">
        <v>1691</v>
      </c>
      <c r="D494" s="61" t="s">
        <v>1174</v>
      </c>
      <c r="E494" s="61" t="s">
        <v>1697</v>
      </c>
      <c r="F494" s="64">
        <v>2.9686368164000001</v>
      </c>
      <c r="G494" s="66">
        <v>3.83</v>
      </c>
      <c r="H494" s="65">
        <v>1</v>
      </c>
      <c r="I494" s="65">
        <v>11</v>
      </c>
      <c r="J494" s="65">
        <v>17</v>
      </c>
    </row>
    <row r="495" spans="2:10" ht="14.4">
      <c r="B495" s="61" t="s">
        <v>876</v>
      </c>
      <c r="C495" s="62" t="s">
        <v>1691</v>
      </c>
      <c r="D495" s="61" t="s">
        <v>1174</v>
      </c>
      <c r="E495" s="61" t="s">
        <v>1698</v>
      </c>
      <c r="F495" s="64">
        <v>1.5881595964999999</v>
      </c>
      <c r="G495" s="66">
        <v>1.24</v>
      </c>
      <c r="H495" s="65">
        <v>1</v>
      </c>
      <c r="I495" s="65">
        <v>4</v>
      </c>
      <c r="J495" s="65">
        <v>6</v>
      </c>
    </row>
    <row r="496" spans="2:10" ht="14.4">
      <c r="B496" s="61" t="s">
        <v>877</v>
      </c>
      <c r="C496" s="62" t="s">
        <v>1691</v>
      </c>
      <c r="D496" s="61" t="s">
        <v>1174</v>
      </c>
      <c r="E496" s="61" t="s">
        <v>1699</v>
      </c>
      <c r="F496" s="64">
        <v>4.5276827735999996</v>
      </c>
      <c r="G496" s="66">
        <v>4.8499999999999996</v>
      </c>
      <c r="H496" s="65">
        <v>2</v>
      </c>
      <c r="I496" s="65">
        <v>15</v>
      </c>
      <c r="J496" s="65">
        <v>22</v>
      </c>
    </row>
    <row r="497" spans="2:10" ht="14.4">
      <c r="B497" s="61" t="s">
        <v>878</v>
      </c>
      <c r="C497" s="62" t="s">
        <v>1691</v>
      </c>
      <c r="D497" s="61" t="s">
        <v>1174</v>
      </c>
      <c r="E497" s="61" t="s">
        <v>1700</v>
      </c>
      <c r="F497" s="64">
        <v>2.1836467254</v>
      </c>
      <c r="G497" s="66">
        <v>1.62</v>
      </c>
      <c r="H497" s="65">
        <v>1</v>
      </c>
      <c r="I497" s="65">
        <v>5</v>
      </c>
      <c r="J497" s="65">
        <v>7</v>
      </c>
    </row>
    <row r="498" spans="2:10" ht="14.4">
      <c r="B498" s="61" t="s">
        <v>662</v>
      </c>
      <c r="C498" s="62" t="s">
        <v>1691</v>
      </c>
      <c r="D498" s="61" t="s">
        <v>1174</v>
      </c>
      <c r="E498" s="61" t="s">
        <v>1701</v>
      </c>
      <c r="F498" s="64">
        <v>1.6591689944000001</v>
      </c>
      <c r="G498" s="66">
        <v>1.34</v>
      </c>
      <c r="H498" s="65">
        <v>1</v>
      </c>
      <c r="I498" s="65">
        <v>4</v>
      </c>
      <c r="J498" s="65">
        <v>6</v>
      </c>
    </row>
    <row r="499" spans="2:10" ht="14.4">
      <c r="B499" s="61" t="s">
        <v>879</v>
      </c>
      <c r="C499" s="62" t="s">
        <v>1691</v>
      </c>
      <c r="D499" s="61" t="s">
        <v>1174</v>
      </c>
      <c r="E499" s="61" t="s">
        <v>1702</v>
      </c>
      <c r="F499" s="64">
        <v>6.8320573904000002</v>
      </c>
      <c r="G499" s="66">
        <v>12.74</v>
      </c>
      <c r="H499" s="65">
        <v>4</v>
      </c>
      <c r="I499" s="65">
        <v>38</v>
      </c>
      <c r="J499" s="65">
        <v>57</v>
      </c>
    </row>
    <row r="500" spans="2:10" ht="14.4">
      <c r="B500" s="61" t="s">
        <v>880</v>
      </c>
      <c r="C500" s="62" t="s">
        <v>1691</v>
      </c>
      <c r="D500" s="61" t="s">
        <v>1174</v>
      </c>
      <c r="E500" s="61" t="s">
        <v>1703</v>
      </c>
      <c r="F500" s="64">
        <v>2.8015001398999999</v>
      </c>
      <c r="G500" s="66">
        <v>4.6900000000000004</v>
      </c>
      <c r="H500" s="65">
        <v>2</v>
      </c>
      <c r="I500" s="65">
        <v>14</v>
      </c>
      <c r="J500" s="65">
        <v>21</v>
      </c>
    </row>
    <row r="501" spans="2:10" ht="14.4">
      <c r="B501" s="61" t="s">
        <v>1158</v>
      </c>
      <c r="C501" s="62" t="s">
        <v>1691</v>
      </c>
      <c r="D501" s="61" t="s">
        <v>1174</v>
      </c>
      <c r="E501" s="61" t="s">
        <v>1704</v>
      </c>
      <c r="F501" s="64">
        <v>3.3162241855999999</v>
      </c>
      <c r="G501" s="66">
        <v>2.6</v>
      </c>
      <c r="H501" s="65">
        <v>1</v>
      </c>
      <c r="I501" s="65">
        <v>8</v>
      </c>
      <c r="J501" s="65">
        <v>12</v>
      </c>
    </row>
    <row r="502" spans="2:10" ht="14.4">
      <c r="B502" s="61" t="s">
        <v>1705</v>
      </c>
      <c r="C502" s="62" t="s">
        <v>1691</v>
      </c>
      <c r="D502" s="61" t="s">
        <v>1174</v>
      </c>
      <c r="E502" s="61" t="s">
        <v>1706</v>
      </c>
      <c r="F502" s="64">
        <v>3.5396215470999999</v>
      </c>
      <c r="G502" s="66">
        <v>3.08</v>
      </c>
      <c r="H502" s="65">
        <v>1</v>
      </c>
      <c r="I502" s="65">
        <v>9</v>
      </c>
      <c r="J502" s="65">
        <v>14</v>
      </c>
    </row>
    <row r="503" spans="2:10" ht="14.4">
      <c r="B503" s="61" t="s">
        <v>1707</v>
      </c>
      <c r="C503" s="62" t="s">
        <v>1691</v>
      </c>
      <c r="D503" s="61" t="s">
        <v>1174</v>
      </c>
      <c r="E503" s="61" t="s">
        <v>1708</v>
      </c>
      <c r="F503" s="64">
        <v>2.4602715076999999</v>
      </c>
      <c r="G503" s="66">
        <v>2.19</v>
      </c>
      <c r="H503" s="65">
        <v>1</v>
      </c>
      <c r="I503" s="65">
        <v>7</v>
      </c>
      <c r="J503" s="65">
        <v>10</v>
      </c>
    </row>
    <row r="504" spans="2:10" ht="14.4">
      <c r="B504" s="61" t="s">
        <v>947</v>
      </c>
      <c r="C504" s="62" t="s">
        <v>1691</v>
      </c>
      <c r="D504" s="61" t="s">
        <v>1174</v>
      </c>
      <c r="E504" s="61" t="s">
        <v>1709</v>
      </c>
      <c r="F504" s="64">
        <v>2.3874479476000001</v>
      </c>
      <c r="G504" s="66">
        <v>2.46</v>
      </c>
      <c r="H504" s="65">
        <v>1</v>
      </c>
      <c r="I504" s="65">
        <v>7</v>
      </c>
      <c r="J504" s="65">
        <v>11</v>
      </c>
    </row>
    <row r="505" spans="2:10" ht="14.4">
      <c r="B505" s="61" t="s">
        <v>948</v>
      </c>
      <c r="C505" s="62" t="s">
        <v>1691</v>
      </c>
      <c r="D505" s="61" t="s">
        <v>1174</v>
      </c>
      <c r="E505" s="61" t="s">
        <v>1710</v>
      </c>
      <c r="F505" s="64">
        <v>3.3668258873000001</v>
      </c>
      <c r="G505" s="66">
        <v>5.2</v>
      </c>
      <c r="H505" s="65">
        <v>2</v>
      </c>
      <c r="I505" s="65">
        <v>16</v>
      </c>
      <c r="J505" s="65">
        <v>23</v>
      </c>
    </row>
    <row r="506" spans="2:10" ht="14.4">
      <c r="B506" s="61" t="s">
        <v>881</v>
      </c>
      <c r="C506" s="62" t="s">
        <v>1691</v>
      </c>
      <c r="D506" s="61" t="s">
        <v>1174</v>
      </c>
      <c r="E506" s="61" t="s">
        <v>1711</v>
      </c>
      <c r="F506" s="64">
        <v>4.3484013966999999</v>
      </c>
      <c r="G506" s="66">
        <v>10.55</v>
      </c>
      <c r="H506" s="65">
        <v>4</v>
      </c>
      <c r="I506" s="65">
        <v>32</v>
      </c>
      <c r="J506" s="65">
        <v>47</v>
      </c>
    </row>
    <row r="507" spans="2:10" ht="14.4">
      <c r="B507" s="61" t="s">
        <v>882</v>
      </c>
      <c r="C507" s="62" t="s">
        <v>1691</v>
      </c>
      <c r="D507" s="61" t="s">
        <v>1174</v>
      </c>
      <c r="E507" s="61" t="s">
        <v>1712</v>
      </c>
      <c r="F507" s="64">
        <v>0.51148745449999999</v>
      </c>
      <c r="G507" s="66">
        <v>1.06</v>
      </c>
      <c r="H507" s="65">
        <v>1</v>
      </c>
      <c r="I507" s="65">
        <v>3</v>
      </c>
      <c r="J507" s="65">
        <v>5</v>
      </c>
    </row>
    <row r="508" spans="2:10" ht="14.4">
      <c r="B508" s="61" t="s">
        <v>663</v>
      </c>
      <c r="C508" s="62" t="s">
        <v>1691</v>
      </c>
      <c r="D508" s="61" t="s">
        <v>396</v>
      </c>
      <c r="E508" s="61" t="s">
        <v>1713</v>
      </c>
      <c r="F508" s="64">
        <v>2.3776549942999998</v>
      </c>
      <c r="G508" s="66">
        <v>5.76</v>
      </c>
      <c r="H508" s="65">
        <v>2</v>
      </c>
      <c r="I508" s="65">
        <v>17</v>
      </c>
      <c r="J508" s="65">
        <v>26</v>
      </c>
    </row>
    <row r="509" spans="2:10" ht="14.4">
      <c r="B509" s="61" t="s">
        <v>664</v>
      </c>
      <c r="C509" s="62" t="s">
        <v>1691</v>
      </c>
      <c r="D509" s="61" t="s">
        <v>396</v>
      </c>
      <c r="E509" s="61" t="s">
        <v>1714</v>
      </c>
      <c r="F509" s="64">
        <v>0.85392960279999996</v>
      </c>
      <c r="G509" s="66">
        <v>2.44</v>
      </c>
      <c r="H509" s="65">
        <v>1</v>
      </c>
      <c r="I509" s="65">
        <v>7</v>
      </c>
      <c r="J509" s="65">
        <v>11</v>
      </c>
    </row>
    <row r="510" spans="2:10" ht="14.4">
      <c r="B510" s="61" t="s">
        <v>1048</v>
      </c>
      <c r="C510" s="62" t="s">
        <v>1691</v>
      </c>
      <c r="D510" s="61" t="s">
        <v>396</v>
      </c>
      <c r="E510" s="61" t="s">
        <v>1715</v>
      </c>
      <c r="F510" s="64">
        <v>5.0987711599000001</v>
      </c>
      <c r="G510" s="66">
        <v>13.41</v>
      </c>
      <c r="H510" s="65">
        <v>4</v>
      </c>
      <c r="I510" s="65">
        <v>40</v>
      </c>
      <c r="J510" s="65">
        <v>60</v>
      </c>
    </row>
    <row r="511" spans="2:10" ht="14.4">
      <c r="B511" s="61" t="s">
        <v>1049</v>
      </c>
      <c r="C511" s="62" t="s">
        <v>1691</v>
      </c>
      <c r="D511" s="61" t="s">
        <v>396</v>
      </c>
      <c r="E511" s="61" t="s">
        <v>1716</v>
      </c>
      <c r="F511" s="64">
        <v>2.0832650680999998</v>
      </c>
      <c r="G511" s="66">
        <v>5.93</v>
      </c>
      <c r="H511" s="65">
        <v>2</v>
      </c>
      <c r="I511" s="65">
        <v>18</v>
      </c>
      <c r="J511" s="65">
        <v>27</v>
      </c>
    </row>
    <row r="512" spans="2:10" ht="14.4">
      <c r="B512" s="61" t="s">
        <v>665</v>
      </c>
      <c r="C512" s="62" t="s">
        <v>1691</v>
      </c>
      <c r="D512" s="61" t="s">
        <v>396</v>
      </c>
      <c r="E512" s="61" t="s">
        <v>1717</v>
      </c>
      <c r="F512" s="64">
        <v>2.3014828891999999</v>
      </c>
      <c r="G512" s="66">
        <v>6.26</v>
      </c>
      <c r="H512" s="65">
        <v>2</v>
      </c>
      <c r="I512" s="65">
        <v>19</v>
      </c>
      <c r="J512" s="65">
        <v>28</v>
      </c>
    </row>
    <row r="513" spans="2:10" ht="14.4">
      <c r="B513" s="61" t="s">
        <v>666</v>
      </c>
      <c r="C513" s="62" t="s">
        <v>1691</v>
      </c>
      <c r="D513" s="61" t="s">
        <v>396</v>
      </c>
      <c r="E513" s="61" t="s">
        <v>1718</v>
      </c>
      <c r="F513" s="64">
        <v>0.92310210410000004</v>
      </c>
      <c r="G513" s="66">
        <v>2.72</v>
      </c>
      <c r="H513" s="65">
        <v>1</v>
      </c>
      <c r="I513" s="65">
        <v>8</v>
      </c>
      <c r="J513" s="65">
        <v>12</v>
      </c>
    </row>
    <row r="514" spans="2:10" ht="14.4">
      <c r="B514" s="61" t="s">
        <v>949</v>
      </c>
      <c r="C514" s="62" t="s">
        <v>1691</v>
      </c>
      <c r="D514" s="61" t="s">
        <v>396</v>
      </c>
      <c r="E514" s="61" t="s">
        <v>1719</v>
      </c>
      <c r="F514" s="64">
        <v>0.30234943679999998</v>
      </c>
      <c r="G514" s="66">
        <v>1.33</v>
      </c>
      <c r="H514" s="65">
        <v>1</v>
      </c>
      <c r="I514" s="65">
        <v>4</v>
      </c>
      <c r="J514" s="65">
        <v>6</v>
      </c>
    </row>
    <row r="515" spans="2:10" ht="14.4">
      <c r="B515" s="61" t="s">
        <v>883</v>
      </c>
      <c r="C515" s="62" t="s">
        <v>1691</v>
      </c>
      <c r="D515" s="61" t="s">
        <v>396</v>
      </c>
      <c r="E515" s="61" t="s">
        <v>1720</v>
      </c>
      <c r="F515" s="64">
        <v>2.0366328029999998</v>
      </c>
      <c r="G515" s="66">
        <v>4.3099999999999996</v>
      </c>
      <c r="H515" s="65">
        <v>1</v>
      </c>
      <c r="I515" s="65">
        <v>13</v>
      </c>
      <c r="J515" s="65">
        <v>19</v>
      </c>
    </row>
    <row r="516" spans="2:10" ht="14.4">
      <c r="B516" s="61" t="s">
        <v>884</v>
      </c>
      <c r="C516" s="62" t="s">
        <v>1691</v>
      </c>
      <c r="D516" s="61" t="s">
        <v>396</v>
      </c>
      <c r="E516" s="61" t="s">
        <v>1721</v>
      </c>
      <c r="F516" s="64">
        <v>0.38267336419999998</v>
      </c>
      <c r="G516" s="66">
        <v>1.1200000000000001</v>
      </c>
      <c r="H516" s="65">
        <v>1</v>
      </c>
      <c r="I516" s="65">
        <v>3</v>
      </c>
      <c r="J516" s="65">
        <v>5</v>
      </c>
    </row>
    <row r="517" spans="2:10" ht="14.4">
      <c r="B517" s="61" t="s">
        <v>667</v>
      </c>
      <c r="C517" s="62" t="s">
        <v>1691</v>
      </c>
      <c r="D517" s="61" t="s">
        <v>396</v>
      </c>
      <c r="E517" s="61" t="s">
        <v>1722</v>
      </c>
      <c r="F517" s="64">
        <v>1.8813320888</v>
      </c>
      <c r="G517" s="66">
        <v>4.49</v>
      </c>
      <c r="H517" s="65">
        <v>1</v>
      </c>
      <c r="I517" s="65">
        <v>13</v>
      </c>
      <c r="J517" s="65">
        <v>20</v>
      </c>
    </row>
    <row r="518" spans="2:10" ht="14.4">
      <c r="B518" s="61" t="s">
        <v>668</v>
      </c>
      <c r="C518" s="62" t="s">
        <v>1691</v>
      </c>
      <c r="D518" s="61" t="s">
        <v>396</v>
      </c>
      <c r="E518" s="61" t="s">
        <v>1723</v>
      </c>
      <c r="F518" s="64">
        <v>0.492717605</v>
      </c>
      <c r="G518" s="66">
        <v>1.54</v>
      </c>
      <c r="H518" s="65">
        <v>1</v>
      </c>
      <c r="I518" s="65">
        <v>5</v>
      </c>
      <c r="J518" s="65">
        <v>7</v>
      </c>
    </row>
    <row r="519" spans="2:10" ht="14.4">
      <c r="B519" s="61" t="s">
        <v>669</v>
      </c>
      <c r="C519" s="62" t="s">
        <v>1724</v>
      </c>
      <c r="D519" s="61" t="s">
        <v>1174</v>
      </c>
      <c r="E519" s="61" t="s">
        <v>1725</v>
      </c>
      <c r="F519" s="64">
        <v>4.6361488992000002</v>
      </c>
      <c r="G519" s="66">
        <v>9.4499999999999993</v>
      </c>
      <c r="H519" s="65">
        <v>3</v>
      </c>
      <c r="I519" s="65">
        <v>28</v>
      </c>
      <c r="J519" s="65">
        <v>43</v>
      </c>
    </row>
    <row r="520" spans="2:10" ht="14.4">
      <c r="B520" s="61" t="s">
        <v>670</v>
      </c>
      <c r="C520" s="62" t="s">
        <v>1724</v>
      </c>
      <c r="D520" s="61" t="s">
        <v>1174</v>
      </c>
      <c r="E520" s="61" t="s">
        <v>1726</v>
      </c>
      <c r="F520" s="64">
        <v>1.2431418914000001</v>
      </c>
      <c r="G520" s="66">
        <v>1.44</v>
      </c>
      <c r="H520" s="65">
        <v>1</v>
      </c>
      <c r="I520" s="65">
        <v>4</v>
      </c>
      <c r="J520" s="65">
        <v>6</v>
      </c>
    </row>
    <row r="521" spans="2:10" ht="14.4">
      <c r="B521" s="61" t="s">
        <v>671</v>
      </c>
      <c r="C521" s="62" t="s">
        <v>1724</v>
      </c>
      <c r="D521" s="61" t="s">
        <v>1174</v>
      </c>
      <c r="E521" s="61" t="s">
        <v>1727</v>
      </c>
      <c r="F521" s="64">
        <v>10.855940387</v>
      </c>
      <c r="G521" s="66">
        <v>15.15</v>
      </c>
      <c r="H521" s="65">
        <v>5</v>
      </c>
      <c r="I521" s="65">
        <v>45</v>
      </c>
      <c r="J521" s="65">
        <v>68</v>
      </c>
    </row>
    <row r="522" spans="2:10" ht="14.4">
      <c r="B522" s="61" t="s">
        <v>672</v>
      </c>
      <c r="C522" s="62" t="s">
        <v>1724</v>
      </c>
      <c r="D522" s="61" t="s">
        <v>1174</v>
      </c>
      <c r="E522" s="61" t="s">
        <v>1728</v>
      </c>
      <c r="F522" s="64">
        <v>5.1707923799</v>
      </c>
      <c r="G522" s="66">
        <v>5.35</v>
      </c>
      <c r="H522" s="65">
        <v>2</v>
      </c>
      <c r="I522" s="65">
        <v>16</v>
      </c>
      <c r="J522" s="65">
        <v>24</v>
      </c>
    </row>
    <row r="523" spans="2:10" ht="14.4">
      <c r="B523" s="61" t="s">
        <v>885</v>
      </c>
      <c r="C523" s="62" t="s">
        <v>1724</v>
      </c>
      <c r="D523" s="61" t="s">
        <v>1174</v>
      </c>
      <c r="E523" s="61" t="s">
        <v>1729</v>
      </c>
      <c r="F523" s="64">
        <v>3.3118722140000001</v>
      </c>
      <c r="G523" s="66">
        <v>3.14</v>
      </c>
      <c r="H523" s="65">
        <v>1</v>
      </c>
      <c r="I523" s="65">
        <v>9</v>
      </c>
      <c r="J523" s="65">
        <v>14</v>
      </c>
    </row>
    <row r="524" spans="2:10" ht="14.4">
      <c r="B524" s="61" t="s">
        <v>673</v>
      </c>
      <c r="C524" s="62" t="s">
        <v>1724</v>
      </c>
      <c r="D524" s="61" t="s">
        <v>1174</v>
      </c>
      <c r="E524" s="61" t="s">
        <v>1730</v>
      </c>
      <c r="F524" s="64">
        <v>6.3381888378999998</v>
      </c>
      <c r="G524" s="66">
        <v>12.46</v>
      </c>
      <c r="H524" s="65">
        <v>4</v>
      </c>
      <c r="I524" s="65">
        <v>37</v>
      </c>
      <c r="J524" s="65">
        <v>56</v>
      </c>
    </row>
    <row r="525" spans="2:10" ht="14.4">
      <c r="B525" s="61" t="s">
        <v>674</v>
      </c>
      <c r="C525" s="62" t="s">
        <v>1724</v>
      </c>
      <c r="D525" s="61" t="s">
        <v>1174</v>
      </c>
      <c r="E525" s="61" t="s">
        <v>1731</v>
      </c>
      <c r="F525" s="64">
        <v>2.2606961009000002</v>
      </c>
      <c r="G525" s="66">
        <v>3.44</v>
      </c>
      <c r="H525" s="65">
        <v>1</v>
      </c>
      <c r="I525" s="65">
        <v>10</v>
      </c>
      <c r="J525" s="65">
        <v>15</v>
      </c>
    </row>
    <row r="526" spans="2:10" ht="14.4">
      <c r="B526" s="61" t="s">
        <v>675</v>
      </c>
      <c r="C526" s="62" t="s">
        <v>1724</v>
      </c>
      <c r="D526" s="61" t="s">
        <v>1174</v>
      </c>
      <c r="E526" s="61" t="s">
        <v>1732</v>
      </c>
      <c r="F526" s="64">
        <v>1.1843993604</v>
      </c>
      <c r="G526" s="66">
        <v>1.29</v>
      </c>
      <c r="H526" s="65">
        <v>1</v>
      </c>
      <c r="I526" s="65">
        <v>4</v>
      </c>
      <c r="J526" s="65">
        <v>6</v>
      </c>
    </row>
    <row r="527" spans="2:10" ht="14.4">
      <c r="B527" s="61" t="s">
        <v>676</v>
      </c>
      <c r="C527" s="62" t="s">
        <v>1724</v>
      </c>
      <c r="D527" s="61" t="s">
        <v>1174</v>
      </c>
      <c r="E527" s="61" t="s">
        <v>1733</v>
      </c>
      <c r="F527" s="64">
        <v>3.3326424101000001</v>
      </c>
      <c r="G527" s="66">
        <v>6.17</v>
      </c>
      <c r="H527" s="65">
        <v>2</v>
      </c>
      <c r="I527" s="65">
        <v>19</v>
      </c>
      <c r="J527" s="65">
        <v>28</v>
      </c>
    </row>
    <row r="528" spans="2:10" ht="14.4">
      <c r="B528" s="61" t="s">
        <v>677</v>
      </c>
      <c r="C528" s="62" t="s">
        <v>1724</v>
      </c>
      <c r="D528" s="61" t="s">
        <v>1174</v>
      </c>
      <c r="E528" s="61" t="s">
        <v>1734</v>
      </c>
      <c r="F528" s="64">
        <v>1.5040399288999999</v>
      </c>
      <c r="G528" s="66">
        <v>2.16</v>
      </c>
      <c r="H528" s="65">
        <v>1</v>
      </c>
      <c r="I528" s="65">
        <v>6</v>
      </c>
      <c r="J528" s="65">
        <v>10</v>
      </c>
    </row>
    <row r="529" spans="2:10" ht="14.4">
      <c r="B529" s="61" t="s">
        <v>678</v>
      </c>
      <c r="C529" s="62" t="s">
        <v>1724</v>
      </c>
      <c r="D529" s="61" t="s">
        <v>1174</v>
      </c>
      <c r="E529" s="61" t="s">
        <v>1735</v>
      </c>
      <c r="F529" s="64">
        <v>5.9909683038999999</v>
      </c>
      <c r="G529" s="66">
        <v>12.4</v>
      </c>
      <c r="H529" s="65">
        <v>4</v>
      </c>
      <c r="I529" s="65">
        <v>37</v>
      </c>
      <c r="J529" s="65">
        <v>56</v>
      </c>
    </row>
    <row r="530" spans="2:10" ht="14.4">
      <c r="B530" s="61" t="s">
        <v>679</v>
      </c>
      <c r="C530" s="62" t="s">
        <v>1724</v>
      </c>
      <c r="D530" s="61" t="s">
        <v>1174</v>
      </c>
      <c r="E530" s="61" t="s">
        <v>1736</v>
      </c>
      <c r="F530" s="64">
        <v>2.4278391206999999</v>
      </c>
      <c r="G530" s="66">
        <v>4.3099999999999996</v>
      </c>
      <c r="H530" s="65">
        <v>1</v>
      </c>
      <c r="I530" s="65">
        <v>13</v>
      </c>
      <c r="J530" s="65">
        <v>19</v>
      </c>
    </row>
    <row r="531" spans="2:10" ht="14.4">
      <c r="B531" s="61" t="s">
        <v>1050</v>
      </c>
      <c r="C531" s="62" t="s">
        <v>1724</v>
      </c>
      <c r="D531" s="61" t="s">
        <v>1174</v>
      </c>
      <c r="E531" s="61" t="s">
        <v>1737</v>
      </c>
      <c r="F531" s="64">
        <v>1.1753249577</v>
      </c>
      <c r="G531" s="66">
        <v>1.81</v>
      </c>
      <c r="H531" s="65">
        <v>1</v>
      </c>
      <c r="I531" s="65">
        <v>5</v>
      </c>
      <c r="J531" s="65">
        <v>8</v>
      </c>
    </row>
    <row r="532" spans="2:10" ht="14.4">
      <c r="B532" s="61" t="s">
        <v>680</v>
      </c>
      <c r="C532" s="62" t="s">
        <v>1724</v>
      </c>
      <c r="D532" s="61" t="s">
        <v>1174</v>
      </c>
      <c r="E532" s="61" t="s">
        <v>1738</v>
      </c>
      <c r="F532" s="64">
        <v>2.6200825776999999</v>
      </c>
      <c r="G532" s="66">
        <v>4.93</v>
      </c>
      <c r="H532" s="65">
        <v>2</v>
      </c>
      <c r="I532" s="65">
        <v>15</v>
      </c>
      <c r="J532" s="65">
        <v>22</v>
      </c>
    </row>
    <row r="533" spans="2:10" ht="14.4">
      <c r="B533" s="61" t="s">
        <v>681</v>
      </c>
      <c r="C533" s="62" t="s">
        <v>1724</v>
      </c>
      <c r="D533" s="61" t="s">
        <v>1174</v>
      </c>
      <c r="E533" s="61" t="s">
        <v>1739</v>
      </c>
      <c r="F533" s="64">
        <v>0.95801742099999998</v>
      </c>
      <c r="G533" s="66">
        <v>1.27</v>
      </c>
      <c r="H533" s="65">
        <v>1</v>
      </c>
      <c r="I533" s="65">
        <v>4</v>
      </c>
      <c r="J533" s="65">
        <v>6</v>
      </c>
    </row>
    <row r="534" spans="2:10" ht="14.4">
      <c r="B534" s="61" t="s">
        <v>1740</v>
      </c>
      <c r="C534" s="62" t="s">
        <v>1724</v>
      </c>
      <c r="D534" s="61" t="s">
        <v>1174</v>
      </c>
      <c r="E534" s="61" t="s">
        <v>1741</v>
      </c>
      <c r="F534" s="64">
        <v>1.1846101985999999</v>
      </c>
      <c r="G534" s="66">
        <v>1.52</v>
      </c>
      <c r="H534" s="65">
        <v>1</v>
      </c>
      <c r="I534" s="65">
        <v>5</v>
      </c>
      <c r="J534" s="65">
        <v>7</v>
      </c>
    </row>
    <row r="535" spans="2:10" ht="14.4">
      <c r="B535" s="61" t="s">
        <v>682</v>
      </c>
      <c r="C535" s="62" t="s">
        <v>1724</v>
      </c>
      <c r="D535" s="61" t="s">
        <v>1174</v>
      </c>
      <c r="E535" s="61" t="s">
        <v>1742</v>
      </c>
      <c r="F535" s="64">
        <v>7.2754233159000004</v>
      </c>
      <c r="G535" s="66">
        <v>16.11</v>
      </c>
      <c r="H535" s="65">
        <v>5</v>
      </c>
      <c r="I535" s="65">
        <v>48</v>
      </c>
      <c r="J535" s="65">
        <v>72</v>
      </c>
    </row>
    <row r="536" spans="2:10" ht="14.4">
      <c r="B536" s="61" t="s">
        <v>683</v>
      </c>
      <c r="C536" s="62" t="s">
        <v>1724</v>
      </c>
      <c r="D536" s="61" t="s">
        <v>1174</v>
      </c>
      <c r="E536" s="61" t="s">
        <v>1743</v>
      </c>
      <c r="F536" s="64">
        <v>2.7089572074000001</v>
      </c>
      <c r="G536" s="66">
        <v>4.76</v>
      </c>
      <c r="H536" s="65">
        <v>2</v>
      </c>
      <c r="I536" s="65">
        <v>14</v>
      </c>
      <c r="J536" s="65">
        <v>21</v>
      </c>
    </row>
    <row r="537" spans="2:10" ht="14.4">
      <c r="B537" s="61" t="s">
        <v>684</v>
      </c>
      <c r="C537" s="62" t="s">
        <v>1724</v>
      </c>
      <c r="D537" s="61" t="s">
        <v>1174</v>
      </c>
      <c r="E537" s="61" t="s">
        <v>1744</v>
      </c>
      <c r="F537" s="64">
        <v>1.2416961655000001</v>
      </c>
      <c r="G537" s="66">
        <v>1.27</v>
      </c>
      <c r="H537" s="65">
        <v>1</v>
      </c>
      <c r="I537" s="65">
        <v>4</v>
      </c>
      <c r="J537" s="65">
        <v>6</v>
      </c>
    </row>
    <row r="538" spans="2:10" ht="14.4">
      <c r="B538" s="61" t="s">
        <v>1159</v>
      </c>
      <c r="C538" s="62" t="s">
        <v>1724</v>
      </c>
      <c r="D538" s="61" t="s">
        <v>1174</v>
      </c>
      <c r="E538" s="61" t="s">
        <v>1745</v>
      </c>
      <c r="F538" s="64">
        <v>12.060673952</v>
      </c>
      <c r="G538" s="66">
        <v>11.28</v>
      </c>
      <c r="H538" s="65">
        <v>4</v>
      </c>
      <c r="I538" s="65">
        <v>34</v>
      </c>
      <c r="J538" s="65">
        <v>51</v>
      </c>
    </row>
    <row r="539" spans="2:10" ht="14.4">
      <c r="B539" s="61" t="s">
        <v>1160</v>
      </c>
      <c r="C539" s="62" t="s">
        <v>1724</v>
      </c>
      <c r="D539" s="61" t="s">
        <v>1174</v>
      </c>
      <c r="E539" s="61" t="s">
        <v>1746</v>
      </c>
      <c r="F539" s="64">
        <v>8.5206449368000001</v>
      </c>
      <c r="G539" s="66">
        <v>7.55</v>
      </c>
      <c r="H539" s="65">
        <v>3</v>
      </c>
      <c r="I539" s="65">
        <v>23</v>
      </c>
      <c r="J539" s="65">
        <v>34</v>
      </c>
    </row>
    <row r="540" spans="2:10" ht="14.4">
      <c r="B540" s="61" t="s">
        <v>1747</v>
      </c>
      <c r="C540" s="62" t="s">
        <v>1724</v>
      </c>
      <c r="D540" s="61" t="s">
        <v>1174</v>
      </c>
      <c r="E540" s="61" t="s">
        <v>1748</v>
      </c>
      <c r="F540" s="64">
        <v>1.5306705758000001</v>
      </c>
      <c r="G540" s="66">
        <v>3.11</v>
      </c>
      <c r="H540" s="65">
        <v>1</v>
      </c>
      <c r="I540" s="65">
        <v>9</v>
      </c>
      <c r="J540" s="65">
        <v>14</v>
      </c>
    </row>
    <row r="541" spans="2:10" ht="14.4">
      <c r="B541" s="61" t="s">
        <v>1749</v>
      </c>
      <c r="C541" s="62" t="s">
        <v>1724</v>
      </c>
      <c r="D541" s="61" t="s">
        <v>1174</v>
      </c>
      <c r="E541" s="61" t="s">
        <v>1750</v>
      </c>
      <c r="F541" s="64">
        <v>0.85314586550000004</v>
      </c>
      <c r="G541" s="66">
        <v>1.42</v>
      </c>
      <c r="H541" s="65">
        <v>1</v>
      </c>
      <c r="I541" s="65">
        <v>4</v>
      </c>
      <c r="J541" s="65">
        <v>6</v>
      </c>
    </row>
    <row r="542" spans="2:10" ht="14.4">
      <c r="B542" s="61" t="s">
        <v>1751</v>
      </c>
      <c r="C542" s="62" t="s">
        <v>1724</v>
      </c>
      <c r="D542" s="61" t="s">
        <v>1174</v>
      </c>
      <c r="E542" s="61" t="s">
        <v>1752</v>
      </c>
      <c r="F542" s="64">
        <v>0.76300575729999998</v>
      </c>
      <c r="G542" s="66">
        <v>1.66</v>
      </c>
      <c r="H542" s="65">
        <v>1</v>
      </c>
      <c r="I542" s="65">
        <v>5</v>
      </c>
      <c r="J542" s="65">
        <v>7</v>
      </c>
    </row>
    <row r="543" spans="2:10" ht="14.4">
      <c r="B543" s="61" t="s">
        <v>1753</v>
      </c>
      <c r="C543" s="62" t="s">
        <v>1724</v>
      </c>
      <c r="D543" s="61" t="s">
        <v>1174</v>
      </c>
      <c r="E543" s="61" t="s">
        <v>1754</v>
      </c>
      <c r="F543" s="64">
        <v>0.27216549470000001</v>
      </c>
      <c r="G543" s="66">
        <v>1.02</v>
      </c>
      <c r="H543" s="65">
        <v>1</v>
      </c>
      <c r="I543" s="65">
        <v>3</v>
      </c>
      <c r="J543" s="65">
        <v>5</v>
      </c>
    </row>
    <row r="544" spans="2:10" ht="14.4">
      <c r="B544" s="61" t="s">
        <v>685</v>
      </c>
      <c r="C544" s="62" t="s">
        <v>1724</v>
      </c>
      <c r="D544" s="61" t="s">
        <v>396</v>
      </c>
      <c r="E544" s="61" t="s">
        <v>1755</v>
      </c>
      <c r="F544" s="64">
        <v>4.9582707421999999</v>
      </c>
      <c r="G544" s="66">
        <v>12.53</v>
      </c>
      <c r="H544" s="65">
        <v>4</v>
      </c>
      <c r="I544" s="65">
        <v>38</v>
      </c>
      <c r="J544" s="65">
        <v>56</v>
      </c>
    </row>
    <row r="545" spans="2:10" ht="14.4">
      <c r="B545" s="61" t="s">
        <v>686</v>
      </c>
      <c r="C545" s="62" t="s">
        <v>1724</v>
      </c>
      <c r="D545" s="61" t="s">
        <v>396</v>
      </c>
      <c r="E545" s="61" t="s">
        <v>1756</v>
      </c>
      <c r="F545" s="64">
        <v>2.0213715005999999</v>
      </c>
      <c r="G545" s="66">
        <v>5.85</v>
      </c>
      <c r="H545" s="65">
        <v>2</v>
      </c>
      <c r="I545" s="65">
        <v>18</v>
      </c>
      <c r="J545" s="65">
        <v>26</v>
      </c>
    </row>
    <row r="546" spans="2:10" ht="14.4">
      <c r="B546" s="61" t="s">
        <v>687</v>
      </c>
      <c r="C546" s="62" t="s">
        <v>1724</v>
      </c>
      <c r="D546" s="61" t="s">
        <v>396</v>
      </c>
      <c r="E546" s="61" t="s">
        <v>1757</v>
      </c>
      <c r="F546" s="64">
        <v>0.84927138219999998</v>
      </c>
      <c r="G546" s="66">
        <v>2.2400000000000002</v>
      </c>
      <c r="H546" s="65">
        <v>1</v>
      </c>
      <c r="I546" s="65">
        <v>7</v>
      </c>
      <c r="J546" s="65">
        <v>10</v>
      </c>
    </row>
    <row r="547" spans="2:10" ht="14.4">
      <c r="B547" s="61" t="s">
        <v>688</v>
      </c>
      <c r="C547" s="62" t="s">
        <v>1724</v>
      </c>
      <c r="D547" s="61" t="s">
        <v>396</v>
      </c>
      <c r="E547" s="61" t="s">
        <v>1758</v>
      </c>
      <c r="F547" s="64">
        <v>0.11364558080000001</v>
      </c>
      <c r="G547" s="66">
        <v>1</v>
      </c>
      <c r="H547" s="65">
        <v>1</v>
      </c>
      <c r="I547" s="65">
        <v>3</v>
      </c>
      <c r="J547" s="65">
        <v>5</v>
      </c>
    </row>
    <row r="548" spans="2:10" ht="14.4">
      <c r="B548" s="61" t="s">
        <v>689</v>
      </c>
      <c r="C548" s="62" t="s">
        <v>1724</v>
      </c>
      <c r="D548" s="61" t="s">
        <v>396</v>
      </c>
      <c r="E548" s="61" t="s">
        <v>1759</v>
      </c>
      <c r="F548" s="64">
        <v>2.5254450359999998</v>
      </c>
      <c r="G548" s="66">
        <v>7.19</v>
      </c>
      <c r="H548" s="65">
        <v>2</v>
      </c>
      <c r="I548" s="65">
        <v>22</v>
      </c>
      <c r="J548" s="65">
        <v>32</v>
      </c>
    </row>
    <row r="549" spans="2:10" ht="14.4">
      <c r="B549" s="61" t="s">
        <v>690</v>
      </c>
      <c r="C549" s="62" t="s">
        <v>1724</v>
      </c>
      <c r="D549" s="61" t="s">
        <v>396</v>
      </c>
      <c r="E549" s="61" t="s">
        <v>1760</v>
      </c>
      <c r="F549" s="64">
        <v>0.72549033389999995</v>
      </c>
      <c r="G549" s="66">
        <v>1.75</v>
      </c>
      <c r="H549" s="65">
        <v>1</v>
      </c>
      <c r="I549" s="65">
        <v>5</v>
      </c>
      <c r="J549" s="65">
        <v>8</v>
      </c>
    </row>
    <row r="550" spans="2:10" ht="14.4">
      <c r="B550" s="61" t="s">
        <v>1161</v>
      </c>
      <c r="C550" s="62" t="s">
        <v>1724</v>
      </c>
      <c r="D550" s="61" t="s">
        <v>396</v>
      </c>
      <c r="E550" s="61" t="s">
        <v>1761</v>
      </c>
      <c r="F550" s="64">
        <v>0.27768336560000001</v>
      </c>
      <c r="G550" s="66">
        <v>1.08</v>
      </c>
      <c r="H550" s="65">
        <v>1</v>
      </c>
      <c r="I550" s="65">
        <v>3</v>
      </c>
      <c r="J550" s="65">
        <v>5</v>
      </c>
    </row>
    <row r="551" spans="2:10" ht="14.4">
      <c r="B551" s="61" t="s">
        <v>691</v>
      </c>
      <c r="C551" s="62" t="s">
        <v>1724</v>
      </c>
      <c r="D551" s="61" t="s">
        <v>396</v>
      </c>
      <c r="E551" s="61" t="s">
        <v>1762</v>
      </c>
      <c r="F551" s="64">
        <v>1.5083929851</v>
      </c>
      <c r="G551" s="66">
        <v>4.78</v>
      </c>
      <c r="H551" s="65">
        <v>2</v>
      </c>
      <c r="I551" s="65">
        <v>14</v>
      </c>
      <c r="J551" s="65">
        <v>22</v>
      </c>
    </row>
    <row r="552" spans="2:10" ht="14.4">
      <c r="B552" s="61" t="s">
        <v>692</v>
      </c>
      <c r="C552" s="62" t="s">
        <v>1724</v>
      </c>
      <c r="D552" s="61" t="s">
        <v>396</v>
      </c>
      <c r="E552" s="61" t="s">
        <v>1763</v>
      </c>
      <c r="F552" s="64">
        <v>0.50751001080000002</v>
      </c>
      <c r="G552" s="66">
        <v>1.81</v>
      </c>
      <c r="H552" s="65">
        <v>1</v>
      </c>
      <c r="I552" s="65">
        <v>5</v>
      </c>
      <c r="J552" s="65">
        <v>8</v>
      </c>
    </row>
    <row r="553" spans="2:10" ht="14.4">
      <c r="B553" s="61" t="s">
        <v>950</v>
      </c>
      <c r="C553" s="62" t="s">
        <v>1724</v>
      </c>
      <c r="D553" s="61" t="s">
        <v>396</v>
      </c>
      <c r="E553" s="61" t="s">
        <v>1764</v>
      </c>
      <c r="F553" s="64">
        <v>0.49879177749999998</v>
      </c>
      <c r="G553" s="66">
        <v>1.6</v>
      </c>
      <c r="H553" s="65">
        <v>1</v>
      </c>
      <c r="I553" s="65">
        <v>5</v>
      </c>
      <c r="J553" s="65">
        <v>7</v>
      </c>
    </row>
    <row r="554" spans="2:10" ht="14.4">
      <c r="B554" s="61" t="s">
        <v>951</v>
      </c>
      <c r="C554" s="62" t="s">
        <v>1724</v>
      </c>
      <c r="D554" s="61" t="s">
        <v>396</v>
      </c>
      <c r="E554" s="61" t="s">
        <v>1765</v>
      </c>
      <c r="F554" s="64">
        <v>0.18686531249999999</v>
      </c>
      <c r="G554" s="66">
        <v>1.06</v>
      </c>
      <c r="H554" s="65">
        <v>1</v>
      </c>
      <c r="I554" s="65">
        <v>3</v>
      </c>
      <c r="J554" s="65">
        <v>5</v>
      </c>
    </row>
    <row r="555" spans="2:10" ht="14.4">
      <c r="B555" s="61" t="s">
        <v>693</v>
      </c>
      <c r="C555" s="62" t="s">
        <v>1724</v>
      </c>
      <c r="D555" s="61" t="s">
        <v>396</v>
      </c>
      <c r="E555" s="61" t="s">
        <v>1766</v>
      </c>
      <c r="F555" s="64">
        <v>1.7473037968</v>
      </c>
      <c r="G555" s="66">
        <v>5.38</v>
      </c>
      <c r="H555" s="65">
        <v>2</v>
      </c>
      <c r="I555" s="65">
        <v>16</v>
      </c>
      <c r="J555" s="65">
        <v>24</v>
      </c>
    </row>
    <row r="556" spans="2:10" ht="14.4">
      <c r="B556" s="61" t="s">
        <v>694</v>
      </c>
      <c r="C556" s="62" t="s">
        <v>1724</v>
      </c>
      <c r="D556" s="61" t="s">
        <v>396</v>
      </c>
      <c r="E556" s="61" t="s">
        <v>1767</v>
      </c>
      <c r="F556" s="64">
        <v>0.44889147140000002</v>
      </c>
      <c r="G556" s="66">
        <v>1.65</v>
      </c>
      <c r="H556" s="65">
        <v>1</v>
      </c>
      <c r="I556" s="65">
        <v>5</v>
      </c>
      <c r="J556" s="65">
        <v>7</v>
      </c>
    </row>
    <row r="557" spans="2:10" ht="14.4">
      <c r="B557" s="61" t="s">
        <v>695</v>
      </c>
      <c r="C557" s="62" t="s">
        <v>1724</v>
      </c>
      <c r="D557" s="61" t="s">
        <v>396</v>
      </c>
      <c r="E557" s="61" t="s">
        <v>1768</v>
      </c>
      <c r="F557" s="64">
        <v>0.39165627409999998</v>
      </c>
      <c r="G557" s="66">
        <v>1.3</v>
      </c>
      <c r="H557" s="65">
        <v>1</v>
      </c>
      <c r="I557" s="65">
        <v>4</v>
      </c>
      <c r="J557" s="65">
        <v>6</v>
      </c>
    </row>
    <row r="558" spans="2:10" ht="14.4">
      <c r="B558" s="61" t="s">
        <v>696</v>
      </c>
      <c r="C558" s="62" t="s">
        <v>1724</v>
      </c>
      <c r="D558" s="61" t="s">
        <v>396</v>
      </c>
      <c r="E558" s="61" t="s">
        <v>1769</v>
      </c>
      <c r="F558" s="64">
        <v>2.0713097894999999</v>
      </c>
      <c r="G558" s="66">
        <v>5.97</v>
      </c>
      <c r="H558" s="65">
        <v>2</v>
      </c>
      <c r="I558" s="65">
        <v>18</v>
      </c>
      <c r="J558" s="65">
        <v>27</v>
      </c>
    </row>
    <row r="559" spans="2:10" ht="14.4">
      <c r="B559" s="61" t="s">
        <v>697</v>
      </c>
      <c r="C559" s="62" t="s">
        <v>1724</v>
      </c>
      <c r="D559" s="61" t="s">
        <v>396</v>
      </c>
      <c r="E559" s="61" t="s">
        <v>1770</v>
      </c>
      <c r="F559" s="64">
        <v>0.67846047629999995</v>
      </c>
      <c r="G559" s="66">
        <v>1.93</v>
      </c>
      <c r="H559" s="65">
        <v>1</v>
      </c>
      <c r="I559" s="65">
        <v>6</v>
      </c>
      <c r="J559" s="65">
        <v>9</v>
      </c>
    </row>
    <row r="560" spans="2:10" ht="14.4">
      <c r="B560" s="61" t="s">
        <v>952</v>
      </c>
      <c r="C560" s="62" t="s">
        <v>1724</v>
      </c>
      <c r="D560" s="61" t="s">
        <v>396</v>
      </c>
      <c r="E560" s="61" t="s">
        <v>1771</v>
      </c>
      <c r="F560" s="64">
        <v>0.26090255159999998</v>
      </c>
      <c r="G560" s="66">
        <v>1.1200000000000001</v>
      </c>
      <c r="H560" s="65">
        <v>1</v>
      </c>
      <c r="I560" s="65">
        <v>3</v>
      </c>
      <c r="J560" s="65">
        <v>5</v>
      </c>
    </row>
    <row r="561" spans="2:10" ht="14.4">
      <c r="B561" s="61" t="s">
        <v>886</v>
      </c>
      <c r="C561" s="62" t="s">
        <v>1724</v>
      </c>
      <c r="D561" s="61" t="s">
        <v>396</v>
      </c>
      <c r="E561" s="61" t="s">
        <v>1772</v>
      </c>
      <c r="F561" s="64">
        <v>0.2499520442</v>
      </c>
      <c r="G561" s="66">
        <v>1</v>
      </c>
      <c r="H561" s="65">
        <v>1</v>
      </c>
      <c r="I561" s="65">
        <v>3</v>
      </c>
      <c r="J561" s="65">
        <v>5</v>
      </c>
    </row>
    <row r="562" spans="2:10" ht="14.4">
      <c r="B562" s="61" t="s">
        <v>887</v>
      </c>
      <c r="C562" s="62" t="s">
        <v>1773</v>
      </c>
      <c r="D562" s="61" t="s">
        <v>1174</v>
      </c>
      <c r="E562" s="61" t="s">
        <v>1774</v>
      </c>
      <c r="F562" s="64">
        <v>5.9953751845000003</v>
      </c>
      <c r="G562" s="66">
        <v>6.65</v>
      </c>
      <c r="H562" s="65">
        <v>2</v>
      </c>
      <c r="I562" s="65">
        <v>20</v>
      </c>
      <c r="J562" s="65">
        <v>30</v>
      </c>
    </row>
    <row r="563" spans="2:10" ht="14.4">
      <c r="B563" s="61" t="s">
        <v>888</v>
      </c>
      <c r="C563" s="62" t="s">
        <v>1773</v>
      </c>
      <c r="D563" s="61" t="s">
        <v>1174</v>
      </c>
      <c r="E563" s="61" t="s">
        <v>1775</v>
      </c>
      <c r="F563" s="64">
        <v>3.8164761431000001</v>
      </c>
      <c r="G563" s="66">
        <v>2.65</v>
      </c>
      <c r="H563" s="65">
        <v>1</v>
      </c>
      <c r="I563" s="65">
        <v>8</v>
      </c>
      <c r="J563" s="65">
        <v>12</v>
      </c>
    </row>
    <row r="564" spans="2:10" ht="14.4">
      <c r="B564" s="61" t="s">
        <v>698</v>
      </c>
      <c r="C564" s="62" t="s">
        <v>1773</v>
      </c>
      <c r="D564" s="61" t="s">
        <v>1174</v>
      </c>
      <c r="E564" s="61" t="s">
        <v>1776</v>
      </c>
      <c r="F564" s="64">
        <v>3.0197708436999999</v>
      </c>
      <c r="G564" s="66">
        <v>5.61</v>
      </c>
      <c r="H564" s="65">
        <v>2</v>
      </c>
      <c r="I564" s="65">
        <v>17</v>
      </c>
      <c r="J564" s="65">
        <v>25</v>
      </c>
    </row>
    <row r="565" spans="2:10" ht="14.4">
      <c r="B565" s="61" t="s">
        <v>699</v>
      </c>
      <c r="C565" s="62" t="s">
        <v>1773</v>
      </c>
      <c r="D565" s="61" t="s">
        <v>1174</v>
      </c>
      <c r="E565" s="61" t="s">
        <v>1777</v>
      </c>
      <c r="F565" s="64">
        <v>1.5468958463</v>
      </c>
      <c r="G565" s="66">
        <v>2.23</v>
      </c>
      <c r="H565" s="65">
        <v>1</v>
      </c>
      <c r="I565" s="65">
        <v>7</v>
      </c>
      <c r="J565" s="65">
        <v>10</v>
      </c>
    </row>
    <row r="566" spans="2:10" ht="14.4">
      <c r="B566" s="61" t="s">
        <v>1051</v>
      </c>
      <c r="C566" s="62" t="s">
        <v>1773</v>
      </c>
      <c r="D566" s="61" t="s">
        <v>1174</v>
      </c>
      <c r="E566" s="61" t="s">
        <v>1778</v>
      </c>
      <c r="F566" s="64">
        <v>1.9820790805999999</v>
      </c>
      <c r="G566" s="66">
        <v>2.0499999999999998</v>
      </c>
      <c r="H566" s="65">
        <v>1</v>
      </c>
      <c r="I566" s="65">
        <v>6</v>
      </c>
      <c r="J566" s="65">
        <v>9</v>
      </c>
    </row>
    <row r="567" spans="2:10" ht="14.4">
      <c r="B567" s="61" t="s">
        <v>1052</v>
      </c>
      <c r="C567" s="62" t="s">
        <v>1773</v>
      </c>
      <c r="D567" s="61" t="s">
        <v>1174</v>
      </c>
      <c r="E567" s="61" t="s">
        <v>1779</v>
      </c>
      <c r="F567" s="64">
        <v>1.0649037878000001</v>
      </c>
      <c r="G567" s="66">
        <v>1.22</v>
      </c>
      <c r="H567" s="65">
        <v>1</v>
      </c>
      <c r="I567" s="65">
        <v>4</v>
      </c>
      <c r="J567" s="65">
        <v>5</v>
      </c>
    </row>
    <row r="568" spans="2:10" ht="14.4">
      <c r="B568" s="61" t="s">
        <v>889</v>
      </c>
      <c r="C568" s="62" t="s">
        <v>1773</v>
      </c>
      <c r="D568" s="61" t="s">
        <v>1174</v>
      </c>
      <c r="E568" s="61" t="s">
        <v>1780</v>
      </c>
      <c r="F568" s="64">
        <v>1.0515448736999999</v>
      </c>
      <c r="G568" s="66">
        <v>1.29</v>
      </c>
      <c r="H568" s="65">
        <v>1</v>
      </c>
      <c r="I568" s="65">
        <v>4</v>
      </c>
      <c r="J568" s="65">
        <v>6</v>
      </c>
    </row>
    <row r="569" spans="2:10" ht="14.4">
      <c r="B569" s="61" t="s">
        <v>700</v>
      </c>
      <c r="C569" s="62" t="s">
        <v>1773</v>
      </c>
      <c r="D569" s="61" t="s">
        <v>1174</v>
      </c>
      <c r="E569" s="61" t="s">
        <v>1781</v>
      </c>
      <c r="F569" s="64">
        <v>0.80875501409999995</v>
      </c>
      <c r="G569" s="66">
        <v>1.0900000000000001</v>
      </c>
      <c r="H569" s="65">
        <v>1</v>
      </c>
      <c r="I569" s="65">
        <v>3</v>
      </c>
      <c r="J569" s="65">
        <v>5</v>
      </c>
    </row>
    <row r="570" spans="2:10" ht="14.4">
      <c r="B570" s="61" t="s">
        <v>701</v>
      </c>
      <c r="C570" s="62" t="s">
        <v>1773</v>
      </c>
      <c r="D570" s="61" t="s">
        <v>1174</v>
      </c>
      <c r="E570" s="61" t="s">
        <v>1782</v>
      </c>
      <c r="F570" s="64">
        <v>3.8878151397999998</v>
      </c>
      <c r="G570" s="66">
        <v>7.75</v>
      </c>
      <c r="H570" s="65">
        <v>3</v>
      </c>
      <c r="I570" s="65">
        <v>23</v>
      </c>
      <c r="J570" s="65">
        <v>35</v>
      </c>
    </row>
    <row r="571" spans="2:10" ht="14.4">
      <c r="B571" s="61" t="s">
        <v>702</v>
      </c>
      <c r="C571" s="62" t="s">
        <v>1773</v>
      </c>
      <c r="D571" s="61" t="s">
        <v>1174</v>
      </c>
      <c r="E571" s="61" t="s">
        <v>1783</v>
      </c>
      <c r="F571" s="64">
        <v>1.6016873905</v>
      </c>
      <c r="G571" s="66">
        <v>1.3</v>
      </c>
      <c r="H571" s="65">
        <v>1</v>
      </c>
      <c r="I571" s="65">
        <v>4</v>
      </c>
      <c r="J571" s="65">
        <v>6</v>
      </c>
    </row>
    <row r="572" spans="2:10" ht="14.4">
      <c r="B572" s="61" t="s">
        <v>703</v>
      </c>
      <c r="C572" s="62" t="s">
        <v>1773</v>
      </c>
      <c r="D572" s="61" t="s">
        <v>1174</v>
      </c>
      <c r="E572" s="61" t="s">
        <v>1784</v>
      </c>
      <c r="F572" s="64">
        <v>0.35370741449999998</v>
      </c>
      <c r="G572" s="66">
        <v>1</v>
      </c>
      <c r="H572" s="65">
        <v>1</v>
      </c>
      <c r="I572" s="65">
        <v>3</v>
      </c>
      <c r="J572" s="65">
        <v>5</v>
      </c>
    </row>
    <row r="573" spans="2:10" ht="14.4">
      <c r="B573" s="61" t="s">
        <v>704</v>
      </c>
      <c r="C573" s="62" t="s">
        <v>1773</v>
      </c>
      <c r="D573" s="61" t="s">
        <v>396</v>
      </c>
      <c r="E573" s="61" t="s">
        <v>1785</v>
      </c>
      <c r="F573" s="64">
        <v>1.9666054672</v>
      </c>
      <c r="G573" s="66">
        <v>5.46</v>
      </c>
      <c r="H573" s="65">
        <v>2</v>
      </c>
      <c r="I573" s="65">
        <v>16</v>
      </c>
      <c r="J573" s="65">
        <v>25</v>
      </c>
    </row>
    <row r="574" spans="2:10" ht="14.4">
      <c r="B574" s="61" t="s">
        <v>705</v>
      </c>
      <c r="C574" s="62" t="s">
        <v>1773</v>
      </c>
      <c r="D574" s="61" t="s">
        <v>396</v>
      </c>
      <c r="E574" s="61" t="s">
        <v>1786</v>
      </c>
      <c r="F574" s="64">
        <v>0.58077225399999999</v>
      </c>
      <c r="G574" s="66">
        <v>1.1200000000000001</v>
      </c>
      <c r="H574" s="65">
        <v>1</v>
      </c>
      <c r="I574" s="65">
        <v>3</v>
      </c>
      <c r="J574" s="65">
        <v>5</v>
      </c>
    </row>
    <row r="575" spans="2:10" ht="14.4">
      <c r="B575" s="61" t="s">
        <v>953</v>
      </c>
      <c r="C575" s="62" t="s">
        <v>1773</v>
      </c>
      <c r="D575" s="61" t="s">
        <v>396</v>
      </c>
      <c r="E575" s="61" t="s">
        <v>1787</v>
      </c>
      <c r="F575" s="64">
        <v>1.2005662265999999</v>
      </c>
      <c r="G575" s="66">
        <v>3.9</v>
      </c>
      <c r="H575" s="65">
        <v>1</v>
      </c>
      <c r="I575" s="65">
        <v>12</v>
      </c>
      <c r="J575" s="65">
        <v>18</v>
      </c>
    </row>
    <row r="576" spans="2:10" ht="14.4">
      <c r="B576" s="61" t="s">
        <v>954</v>
      </c>
      <c r="C576" s="62" t="s">
        <v>1773</v>
      </c>
      <c r="D576" s="61" t="s">
        <v>396</v>
      </c>
      <c r="E576" s="61" t="s">
        <v>1788</v>
      </c>
      <c r="F576" s="64">
        <v>0.49272003780000001</v>
      </c>
      <c r="G576" s="66">
        <v>1.18</v>
      </c>
      <c r="H576" s="65">
        <v>1</v>
      </c>
      <c r="I576" s="65">
        <v>4</v>
      </c>
      <c r="J576" s="65">
        <v>5</v>
      </c>
    </row>
    <row r="577" spans="2:10" ht="14.4">
      <c r="B577" s="61" t="s">
        <v>955</v>
      </c>
      <c r="C577" s="62" t="s">
        <v>1773</v>
      </c>
      <c r="D577" s="61" t="s">
        <v>396</v>
      </c>
      <c r="E577" s="61" t="s">
        <v>1789</v>
      </c>
      <c r="F577" s="64">
        <v>1.5115290808999999</v>
      </c>
      <c r="G577" s="66">
        <v>4.6900000000000004</v>
      </c>
      <c r="H577" s="65">
        <v>2</v>
      </c>
      <c r="I577" s="65">
        <v>14</v>
      </c>
      <c r="J577" s="65">
        <v>21</v>
      </c>
    </row>
    <row r="578" spans="2:10" ht="14.4">
      <c r="B578" s="61" t="s">
        <v>956</v>
      </c>
      <c r="C578" s="62" t="s">
        <v>1773</v>
      </c>
      <c r="D578" s="61" t="s">
        <v>396</v>
      </c>
      <c r="E578" s="61" t="s">
        <v>1790</v>
      </c>
      <c r="F578" s="64">
        <v>0.49618379019999997</v>
      </c>
      <c r="G578" s="66">
        <v>1.87</v>
      </c>
      <c r="H578" s="65">
        <v>1</v>
      </c>
      <c r="I578" s="65">
        <v>6</v>
      </c>
      <c r="J578" s="65">
        <v>8</v>
      </c>
    </row>
    <row r="579" spans="2:10" ht="14.4">
      <c r="B579" s="61" t="s">
        <v>706</v>
      </c>
      <c r="C579" s="62" t="s">
        <v>1773</v>
      </c>
      <c r="D579" s="61" t="s">
        <v>396</v>
      </c>
      <c r="E579" s="61" t="s">
        <v>1791</v>
      </c>
      <c r="F579" s="64">
        <v>0.57505120129999998</v>
      </c>
      <c r="G579" s="66">
        <v>1</v>
      </c>
      <c r="H579" s="65">
        <v>1</v>
      </c>
      <c r="I579" s="65">
        <v>3</v>
      </c>
      <c r="J579" s="65">
        <v>5</v>
      </c>
    </row>
    <row r="580" spans="2:10" ht="14.4">
      <c r="B580" s="61" t="s">
        <v>1053</v>
      </c>
      <c r="C580" s="62" t="s">
        <v>1773</v>
      </c>
      <c r="D580" s="61" t="s">
        <v>396</v>
      </c>
      <c r="E580" s="61" t="s">
        <v>1792</v>
      </c>
      <c r="F580" s="64">
        <v>0.78259749440000004</v>
      </c>
      <c r="G580" s="66">
        <v>2.0699999999999998</v>
      </c>
      <c r="H580" s="65">
        <v>1</v>
      </c>
      <c r="I580" s="65">
        <v>6</v>
      </c>
      <c r="J580" s="65">
        <v>9</v>
      </c>
    </row>
    <row r="581" spans="2:10" ht="14.4">
      <c r="B581" s="61" t="s">
        <v>1054</v>
      </c>
      <c r="C581" s="62" t="s">
        <v>1773</v>
      </c>
      <c r="D581" s="61" t="s">
        <v>396</v>
      </c>
      <c r="E581" s="61" t="s">
        <v>1793</v>
      </c>
      <c r="F581" s="64">
        <v>0.3682951284</v>
      </c>
      <c r="G581" s="66">
        <v>1.1000000000000001</v>
      </c>
      <c r="H581" s="65">
        <v>1</v>
      </c>
      <c r="I581" s="65">
        <v>3</v>
      </c>
      <c r="J581" s="65">
        <v>5</v>
      </c>
    </row>
    <row r="582" spans="2:10" ht="14.4">
      <c r="B582" s="61" t="s">
        <v>1162</v>
      </c>
      <c r="C582" s="62" t="s">
        <v>1794</v>
      </c>
      <c r="D582" s="61" t="s">
        <v>1174</v>
      </c>
      <c r="E582" s="61" t="s">
        <v>1795</v>
      </c>
      <c r="F582" s="64">
        <v>5.4455304178999997</v>
      </c>
      <c r="G582" s="66">
        <v>6.98</v>
      </c>
      <c r="H582" s="65">
        <v>2</v>
      </c>
      <c r="I582" s="65">
        <v>21</v>
      </c>
      <c r="J582" s="65">
        <v>31</v>
      </c>
    </row>
    <row r="583" spans="2:10" ht="14.4">
      <c r="B583" s="61" t="s">
        <v>890</v>
      </c>
      <c r="C583" s="62" t="s">
        <v>1794</v>
      </c>
      <c r="D583" s="61" t="s">
        <v>1174</v>
      </c>
      <c r="E583" s="61" t="s">
        <v>1796</v>
      </c>
      <c r="F583" s="64">
        <v>3.5715087620000001</v>
      </c>
      <c r="G583" s="66">
        <v>3.81</v>
      </c>
      <c r="H583" s="65">
        <v>1</v>
      </c>
      <c r="I583" s="65">
        <v>11</v>
      </c>
      <c r="J583" s="65">
        <v>17</v>
      </c>
    </row>
    <row r="584" spans="2:10" ht="14.4">
      <c r="B584" s="61" t="s">
        <v>891</v>
      </c>
      <c r="C584" s="62" t="s">
        <v>1794</v>
      </c>
      <c r="D584" s="61" t="s">
        <v>1174</v>
      </c>
      <c r="E584" s="61" t="s">
        <v>1797</v>
      </c>
      <c r="F584" s="64">
        <v>2.4453292775</v>
      </c>
      <c r="G584" s="66">
        <v>2.2400000000000002</v>
      </c>
      <c r="H584" s="65">
        <v>1</v>
      </c>
      <c r="I584" s="65">
        <v>7</v>
      </c>
      <c r="J584" s="65">
        <v>10</v>
      </c>
    </row>
    <row r="585" spans="2:10" ht="14.4">
      <c r="B585" s="61" t="s">
        <v>707</v>
      </c>
      <c r="C585" s="62" t="s">
        <v>1794</v>
      </c>
      <c r="D585" s="61" t="s">
        <v>1174</v>
      </c>
      <c r="E585" s="61" t="s">
        <v>1798</v>
      </c>
      <c r="F585" s="64">
        <v>3.4051663249000002</v>
      </c>
      <c r="G585" s="66">
        <v>4.09</v>
      </c>
      <c r="H585" s="65">
        <v>1</v>
      </c>
      <c r="I585" s="65">
        <v>12</v>
      </c>
      <c r="J585" s="65">
        <v>18</v>
      </c>
    </row>
    <row r="586" spans="2:10" ht="14.4">
      <c r="B586" s="61" t="s">
        <v>708</v>
      </c>
      <c r="C586" s="62" t="s">
        <v>1794</v>
      </c>
      <c r="D586" s="61" t="s">
        <v>1174</v>
      </c>
      <c r="E586" s="61" t="s">
        <v>1799</v>
      </c>
      <c r="F586" s="64">
        <v>1.7366406016</v>
      </c>
      <c r="G586" s="66">
        <v>1.5</v>
      </c>
      <c r="H586" s="65">
        <v>1</v>
      </c>
      <c r="I586" s="65">
        <v>5</v>
      </c>
      <c r="J586" s="65">
        <v>7</v>
      </c>
    </row>
    <row r="587" spans="2:10" ht="14.4">
      <c r="B587" s="61" t="s">
        <v>1055</v>
      </c>
      <c r="C587" s="62" t="s">
        <v>1794</v>
      </c>
      <c r="D587" s="61" t="s">
        <v>1174</v>
      </c>
      <c r="E587" s="61" t="s">
        <v>1800</v>
      </c>
      <c r="F587" s="64">
        <v>2.8786995297</v>
      </c>
      <c r="G587" s="66">
        <v>3.66</v>
      </c>
      <c r="H587" s="65">
        <v>1</v>
      </c>
      <c r="I587" s="65">
        <v>11</v>
      </c>
      <c r="J587" s="65">
        <v>16</v>
      </c>
    </row>
    <row r="588" spans="2:10" ht="14.4">
      <c r="B588" s="61" t="s">
        <v>1056</v>
      </c>
      <c r="C588" s="62" t="s">
        <v>1794</v>
      </c>
      <c r="D588" s="61" t="s">
        <v>1174</v>
      </c>
      <c r="E588" s="61" t="s">
        <v>1801</v>
      </c>
      <c r="F588" s="64">
        <v>1.6172152779</v>
      </c>
      <c r="G588" s="66">
        <v>1.84</v>
      </c>
      <c r="H588" s="65">
        <v>1</v>
      </c>
      <c r="I588" s="65">
        <v>6</v>
      </c>
      <c r="J588" s="65">
        <v>8</v>
      </c>
    </row>
    <row r="589" spans="2:10" ht="14.4">
      <c r="B589" s="61" t="s">
        <v>957</v>
      </c>
      <c r="C589" s="62" t="s">
        <v>1794</v>
      </c>
      <c r="D589" s="61" t="s">
        <v>1174</v>
      </c>
      <c r="E589" s="61" t="s">
        <v>1802</v>
      </c>
      <c r="F589" s="64">
        <v>1.4908010061999999</v>
      </c>
      <c r="G589" s="66">
        <v>1.47</v>
      </c>
      <c r="H589" s="65">
        <v>1</v>
      </c>
      <c r="I589" s="65">
        <v>4</v>
      </c>
      <c r="J589" s="65">
        <v>7</v>
      </c>
    </row>
    <row r="590" spans="2:10" ht="14.4">
      <c r="B590" s="61" t="s">
        <v>958</v>
      </c>
      <c r="C590" s="62" t="s">
        <v>1794</v>
      </c>
      <c r="D590" s="61" t="s">
        <v>1174</v>
      </c>
      <c r="E590" s="61" t="s">
        <v>1803</v>
      </c>
      <c r="F590" s="64">
        <v>0.70016894590000001</v>
      </c>
      <c r="G590" s="66">
        <v>1.04</v>
      </c>
      <c r="H590" s="65">
        <v>1</v>
      </c>
      <c r="I590" s="65">
        <v>3</v>
      </c>
      <c r="J590" s="65">
        <v>5</v>
      </c>
    </row>
    <row r="591" spans="2:10" ht="14.4">
      <c r="B591" s="61" t="s">
        <v>709</v>
      </c>
      <c r="C591" s="62" t="s">
        <v>1794</v>
      </c>
      <c r="D591" s="61" t="s">
        <v>1174</v>
      </c>
      <c r="E591" s="61" t="s">
        <v>1804</v>
      </c>
      <c r="F591" s="64">
        <v>1.1749114333999999</v>
      </c>
      <c r="G591" s="66">
        <v>1.35</v>
      </c>
      <c r="H591" s="65">
        <v>1</v>
      </c>
      <c r="I591" s="65">
        <v>4</v>
      </c>
      <c r="J591" s="65">
        <v>6</v>
      </c>
    </row>
    <row r="592" spans="2:10" ht="14.4">
      <c r="B592" s="61" t="s">
        <v>1163</v>
      </c>
      <c r="C592" s="62" t="s">
        <v>1794</v>
      </c>
      <c r="D592" s="61" t="s">
        <v>1174</v>
      </c>
      <c r="E592" s="61" t="s">
        <v>1805</v>
      </c>
      <c r="F592" s="64">
        <v>1.4022661446</v>
      </c>
      <c r="G592" s="66">
        <v>2.08</v>
      </c>
      <c r="H592" s="65">
        <v>1</v>
      </c>
      <c r="I592" s="65">
        <v>6</v>
      </c>
      <c r="J592" s="65">
        <v>9</v>
      </c>
    </row>
    <row r="593" spans="2:10" ht="14.4">
      <c r="B593" s="61" t="s">
        <v>1164</v>
      </c>
      <c r="C593" s="62" t="s">
        <v>1794</v>
      </c>
      <c r="D593" s="61" t="s">
        <v>1174</v>
      </c>
      <c r="E593" s="61" t="s">
        <v>1806</v>
      </c>
      <c r="F593" s="64">
        <v>0.52527666620000002</v>
      </c>
      <c r="G593" s="66">
        <v>1.04</v>
      </c>
      <c r="H593" s="65">
        <v>1</v>
      </c>
      <c r="I593" s="65">
        <v>3</v>
      </c>
      <c r="J593" s="65">
        <v>5</v>
      </c>
    </row>
    <row r="594" spans="2:10" ht="14.4">
      <c r="B594" s="61" t="s">
        <v>710</v>
      </c>
      <c r="C594" s="62" t="s">
        <v>1794</v>
      </c>
      <c r="D594" s="61" t="s">
        <v>1174</v>
      </c>
      <c r="E594" s="61" t="s">
        <v>1807</v>
      </c>
      <c r="F594" s="64">
        <v>0.57412953550000001</v>
      </c>
      <c r="G594" s="66">
        <v>1.06</v>
      </c>
      <c r="H594" s="65">
        <v>1</v>
      </c>
      <c r="I594" s="65">
        <v>3</v>
      </c>
      <c r="J594" s="65">
        <v>5</v>
      </c>
    </row>
    <row r="595" spans="2:10" ht="14.4">
      <c r="B595" s="61" t="s">
        <v>1057</v>
      </c>
      <c r="C595" s="62" t="s">
        <v>1794</v>
      </c>
      <c r="D595" s="61" t="s">
        <v>1174</v>
      </c>
      <c r="E595" s="61" t="s">
        <v>1808</v>
      </c>
      <c r="F595" s="64">
        <v>3.4184333057999998</v>
      </c>
      <c r="G595" s="66">
        <v>6.06</v>
      </c>
      <c r="H595" s="65">
        <v>2</v>
      </c>
      <c r="I595" s="65">
        <v>18</v>
      </c>
      <c r="J595" s="65">
        <v>27</v>
      </c>
    </row>
    <row r="596" spans="2:10" ht="14.4">
      <c r="B596" s="61" t="s">
        <v>1058</v>
      </c>
      <c r="C596" s="62" t="s">
        <v>1794</v>
      </c>
      <c r="D596" s="61" t="s">
        <v>1174</v>
      </c>
      <c r="E596" s="61" t="s">
        <v>1809</v>
      </c>
      <c r="F596" s="64">
        <v>0.4397554226</v>
      </c>
      <c r="G596" s="66">
        <v>1</v>
      </c>
      <c r="H596" s="65">
        <v>1</v>
      </c>
      <c r="I596" s="65">
        <v>3</v>
      </c>
      <c r="J596" s="65">
        <v>5</v>
      </c>
    </row>
    <row r="597" spans="2:10" ht="14.4">
      <c r="B597" s="61" t="s">
        <v>892</v>
      </c>
      <c r="C597" s="62" t="s">
        <v>1794</v>
      </c>
      <c r="D597" s="61" t="s">
        <v>1174</v>
      </c>
      <c r="E597" s="61" t="s">
        <v>1810</v>
      </c>
      <c r="F597" s="64">
        <v>6.7582762918999997</v>
      </c>
      <c r="G597" s="66">
        <v>9.43</v>
      </c>
      <c r="H597" s="65">
        <v>3</v>
      </c>
      <c r="I597" s="65">
        <v>28</v>
      </c>
      <c r="J597" s="65">
        <v>42</v>
      </c>
    </row>
    <row r="598" spans="2:10" ht="14.4">
      <c r="B598" s="61" t="s">
        <v>893</v>
      </c>
      <c r="C598" s="62" t="s">
        <v>1794</v>
      </c>
      <c r="D598" s="61" t="s">
        <v>1174</v>
      </c>
      <c r="E598" s="61" t="s">
        <v>1811</v>
      </c>
      <c r="F598" s="64">
        <v>3.5232015110999999</v>
      </c>
      <c r="G598" s="66">
        <v>3.71</v>
      </c>
      <c r="H598" s="65">
        <v>1</v>
      </c>
      <c r="I598" s="65">
        <v>11</v>
      </c>
      <c r="J598" s="65">
        <v>17</v>
      </c>
    </row>
    <row r="599" spans="2:10" ht="14.4">
      <c r="B599" s="61" t="s">
        <v>1059</v>
      </c>
      <c r="C599" s="62" t="s">
        <v>1794</v>
      </c>
      <c r="D599" s="61" t="s">
        <v>1174</v>
      </c>
      <c r="E599" s="61" t="s">
        <v>1812</v>
      </c>
      <c r="F599" s="64">
        <v>2.3689945026000001</v>
      </c>
      <c r="G599" s="66">
        <v>2.1</v>
      </c>
      <c r="H599" s="65">
        <v>1</v>
      </c>
      <c r="I599" s="65">
        <v>6</v>
      </c>
      <c r="J599" s="65">
        <v>9</v>
      </c>
    </row>
    <row r="600" spans="2:10" ht="14.4">
      <c r="B600" s="61" t="s">
        <v>711</v>
      </c>
      <c r="C600" s="62" t="s">
        <v>1794</v>
      </c>
      <c r="D600" s="61" t="s">
        <v>396</v>
      </c>
      <c r="E600" s="61" t="s">
        <v>1813</v>
      </c>
      <c r="F600" s="64">
        <v>3.2074698283999998</v>
      </c>
      <c r="G600" s="66">
        <v>8.7200000000000006</v>
      </c>
      <c r="H600" s="65">
        <v>3</v>
      </c>
      <c r="I600" s="65">
        <v>26</v>
      </c>
      <c r="J600" s="65">
        <v>39</v>
      </c>
    </row>
    <row r="601" spans="2:10" ht="14.4">
      <c r="B601" s="61" t="s">
        <v>712</v>
      </c>
      <c r="C601" s="62" t="s">
        <v>1794</v>
      </c>
      <c r="D601" s="61" t="s">
        <v>396</v>
      </c>
      <c r="E601" s="61" t="s">
        <v>1814</v>
      </c>
      <c r="F601" s="64">
        <v>1.0411510989999999</v>
      </c>
      <c r="G601" s="66">
        <v>2.84</v>
      </c>
      <c r="H601" s="65">
        <v>1</v>
      </c>
      <c r="I601" s="65">
        <v>9</v>
      </c>
      <c r="J601" s="65">
        <v>13</v>
      </c>
    </row>
    <row r="602" spans="2:10" ht="14.4">
      <c r="B602" s="61" t="s">
        <v>1060</v>
      </c>
      <c r="C602" s="62" t="s">
        <v>1794</v>
      </c>
      <c r="D602" s="61" t="s">
        <v>396</v>
      </c>
      <c r="E602" s="61" t="s">
        <v>1815</v>
      </c>
      <c r="F602" s="64">
        <v>1.2164794055999999</v>
      </c>
      <c r="G602" s="66">
        <v>3.51</v>
      </c>
      <c r="H602" s="65">
        <v>1</v>
      </c>
      <c r="I602" s="65">
        <v>11</v>
      </c>
      <c r="J602" s="65">
        <v>16</v>
      </c>
    </row>
    <row r="603" spans="2:10" ht="14.4">
      <c r="B603" s="61" t="s">
        <v>1061</v>
      </c>
      <c r="C603" s="62" t="s">
        <v>1794</v>
      </c>
      <c r="D603" s="61" t="s">
        <v>396</v>
      </c>
      <c r="E603" s="61" t="s">
        <v>1816</v>
      </c>
      <c r="F603" s="64">
        <v>0.44701047440000002</v>
      </c>
      <c r="G603" s="66">
        <v>1.55</v>
      </c>
      <c r="H603" s="65">
        <v>1</v>
      </c>
      <c r="I603" s="65">
        <v>5</v>
      </c>
      <c r="J603" s="65">
        <v>7</v>
      </c>
    </row>
    <row r="604" spans="2:10" ht="14.4">
      <c r="B604" s="61" t="s">
        <v>1062</v>
      </c>
      <c r="C604" s="62" t="s">
        <v>1794</v>
      </c>
      <c r="D604" s="61" t="s">
        <v>396</v>
      </c>
      <c r="E604" s="61" t="s">
        <v>1817</v>
      </c>
      <c r="F604" s="64">
        <v>0.68189363700000005</v>
      </c>
      <c r="G604" s="66">
        <v>1.9</v>
      </c>
      <c r="H604" s="65">
        <v>1</v>
      </c>
      <c r="I604" s="65">
        <v>6</v>
      </c>
      <c r="J604" s="65">
        <v>9</v>
      </c>
    </row>
    <row r="605" spans="2:10" ht="14.4">
      <c r="B605" s="61" t="s">
        <v>1063</v>
      </c>
      <c r="C605" s="62" t="s">
        <v>1794</v>
      </c>
      <c r="D605" s="61" t="s">
        <v>396</v>
      </c>
      <c r="E605" s="61" t="s">
        <v>1818</v>
      </c>
      <c r="F605" s="64">
        <v>0.27019280690000003</v>
      </c>
      <c r="G605" s="66">
        <v>1.1399999999999999</v>
      </c>
      <c r="H605" s="65">
        <v>1</v>
      </c>
      <c r="I605" s="65">
        <v>3</v>
      </c>
      <c r="J605" s="65">
        <v>5</v>
      </c>
    </row>
    <row r="606" spans="2:10" ht="14.4">
      <c r="B606" s="61" t="s">
        <v>713</v>
      </c>
      <c r="C606" s="62" t="s">
        <v>1819</v>
      </c>
      <c r="D606" s="61" t="s">
        <v>1174</v>
      </c>
      <c r="E606" s="61" t="s">
        <v>1820</v>
      </c>
      <c r="F606" s="64">
        <v>3.7089746058999999</v>
      </c>
      <c r="G606" s="66">
        <v>6.47</v>
      </c>
      <c r="H606" s="65">
        <v>2</v>
      </c>
      <c r="I606" s="65">
        <v>19</v>
      </c>
      <c r="J606" s="65">
        <v>29</v>
      </c>
    </row>
    <row r="607" spans="2:10" ht="14.4">
      <c r="B607" s="61" t="s">
        <v>714</v>
      </c>
      <c r="C607" s="62" t="s">
        <v>1819</v>
      </c>
      <c r="D607" s="61" t="s">
        <v>1174</v>
      </c>
      <c r="E607" s="61" t="s">
        <v>1821</v>
      </c>
      <c r="F607" s="64">
        <v>2.5513888115999999</v>
      </c>
      <c r="G607" s="66">
        <v>3.91</v>
      </c>
      <c r="H607" s="65">
        <v>1</v>
      </c>
      <c r="I607" s="65">
        <v>12</v>
      </c>
      <c r="J607" s="65">
        <v>18</v>
      </c>
    </row>
    <row r="608" spans="2:10" ht="14.4">
      <c r="B608" s="61" t="s">
        <v>715</v>
      </c>
      <c r="C608" s="62" t="s">
        <v>1819</v>
      </c>
      <c r="D608" s="61" t="s">
        <v>1174</v>
      </c>
      <c r="E608" s="61" t="s">
        <v>1822</v>
      </c>
      <c r="F608" s="64">
        <v>2.0984654901000002</v>
      </c>
      <c r="G608" s="66">
        <v>2.84</v>
      </c>
      <c r="H608" s="65">
        <v>1</v>
      </c>
      <c r="I608" s="65">
        <v>9</v>
      </c>
      <c r="J608" s="65">
        <v>13</v>
      </c>
    </row>
    <row r="609" spans="2:10" ht="14.4">
      <c r="B609" s="61" t="s">
        <v>716</v>
      </c>
      <c r="C609" s="62" t="s">
        <v>1819</v>
      </c>
      <c r="D609" s="61" t="s">
        <v>1174</v>
      </c>
      <c r="E609" s="61" t="s">
        <v>1823</v>
      </c>
      <c r="F609" s="64">
        <v>2.7656845584999998</v>
      </c>
      <c r="G609" s="66">
        <v>3.8</v>
      </c>
      <c r="H609" s="65">
        <v>1</v>
      </c>
      <c r="I609" s="65">
        <v>11</v>
      </c>
      <c r="J609" s="65">
        <v>17</v>
      </c>
    </row>
    <row r="610" spans="2:10" ht="14.4">
      <c r="B610" s="61" t="s">
        <v>717</v>
      </c>
      <c r="C610" s="62" t="s">
        <v>1819</v>
      </c>
      <c r="D610" s="61" t="s">
        <v>1174</v>
      </c>
      <c r="E610" s="61" t="s">
        <v>1824</v>
      </c>
      <c r="F610" s="64">
        <v>1.9320353219999999</v>
      </c>
      <c r="G610" s="66">
        <v>2.79</v>
      </c>
      <c r="H610" s="65">
        <v>1</v>
      </c>
      <c r="I610" s="65">
        <v>8</v>
      </c>
      <c r="J610" s="65">
        <v>13</v>
      </c>
    </row>
    <row r="611" spans="2:10" ht="14.4">
      <c r="B611" s="61" t="s">
        <v>1165</v>
      </c>
      <c r="C611" s="62" t="s">
        <v>1819</v>
      </c>
      <c r="D611" s="61" t="s">
        <v>1174</v>
      </c>
      <c r="E611" s="61" t="s">
        <v>1825</v>
      </c>
      <c r="F611" s="64">
        <v>1.2961283982</v>
      </c>
      <c r="G611" s="66">
        <v>1.62</v>
      </c>
      <c r="H611" s="65">
        <v>1</v>
      </c>
      <c r="I611" s="65">
        <v>5</v>
      </c>
      <c r="J611" s="65">
        <v>7</v>
      </c>
    </row>
    <row r="612" spans="2:10" ht="14.4">
      <c r="B612" s="61" t="s">
        <v>894</v>
      </c>
      <c r="C612" s="62" t="s">
        <v>1819</v>
      </c>
      <c r="D612" s="61" t="s">
        <v>1174</v>
      </c>
      <c r="E612" s="61" t="s">
        <v>1826</v>
      </c>
      <c r="F612" s="64">
        <v>2.5492784428999999</v>
      </c>
      <c r="G612" s="66">
        <v>4.1100000000000003</v>
      </c>
      <c r="H612" s="65">
        <v>1</v>
      </c>
      <c r="I612" s="65">
        <v>12</v>
      </c>
      <c r="J612" s="65">
        <v>18</v>
      </c>
    </row>
    <row r="613" spans="2:10" ht="14.4">
      <c r="B613" s="61" t="s">
        <v>895</v>
      </c>
      <c r="C613" s="62" t="s">
        <v>1819</v>
      </c>
      <c r="D613" s="61" t="s">
        <v>1174</v>
      </c>
      <c r="E613" s="61" t="s">
        <v>1827</v>
      </c>
      <c r="F613" s="64">
        <v>0.93874869839999997</v>
      </c>
      <c r="G613" s="66">
        <v>1.51</v>
      </c>
      <c r="H613" s="65">
        <v>1</v>
      </c>
      <c r="I613" s="65">
        <v>5</v>
      </c>
      <c r="J613" s="65">
        <v>7</v>
      </c>
    </row>
    <row r="614" spans="2:10" ht="14.4">
      <c r="B614" s="61" t="s">
        <v>718</v>
      </c>
      <c r="C614" s="62" t="s">
        <v>1819</v>
      </c>
      <c r="D614" s="61" t="s">
        <v>1174</v>
      </c>
      <c r="E614" s="61" t="s">
        <v>1828</v>
      </c>
      <c r="F614" s="64">
        <v>0.65485729290000005</v>
      </c>
      <c r="G614" s="66">
        <v>1.0900000000000001</v>
      </c>
      <c r="H614" s="65">
        <v>1</v>
      </c>
      <c r="I614" s="65">
        <v>3</v>
      </c>
      <c r="J614" s="65">
        <v>5</v>
      </c>
    </row>
    <row r="615" spans="2:10" ht="14.4">
      <c r="B615" s="61" t="s">
        <v>719</v>
      </c>
      <c r="C615" s="62" t="s">
        <v>1819</v>
      </c>
      <c r="D615" s="61" t="s">
        <v>396</v>
      </c>
      <c r="E615" s="61" t="s">
        <v>1829</v>
      </c>
      <c r="F615" s="64">
        <v>1.9175599346000001</v>
      </c>
      <c r="G615" s="66">
        <v>3.49</v>
      </c>
      <c r="H615" s="65">
        <v>1</v>
      </c>
      <c r="I615" s="65">
        <v>10</v>
      </c>
      <c r="J615" s="65">
        <v>16</v>
      </c>
    </row>
    <row r="616" spans="2:10" ht="14.4">
      <c r="B616" s="61" t="s">
        <v>720</v>
      </c>
      <c r="C616" s="62" t="s">
        <v>1819</v>
      </c>
      <c r="D616" s="61" t="s">
        <v>396</v>
      </c>
      <c r="E616" s="61" t="s">
        <v>1830</v>
      </c>
      <c r="F616" s="64">
        <v>1.3045991606</v>
      </c>
      <c r="G616" s="66">
        <v>2.33</v>
      </c>
      <c r="H616" s="65">
        <v>1</v>
      </c>
      <c r="I616" s="65">
        <v>7</v>
      </c>
      <c r="J616" s="65">
        <v>10</v>
      </c>
    </row>
    <row r="617" spans="2:10" ht="14.4">
      <c r="B617" s="61" t="s">
        <v>721</v>
      </c>
      <c r="C617" s="62" t="s">
        <v>1819</v>
      </c>
      <c r="D617" s="61" t="s">
        <v>396</v>
      </c>
      <c r="E617" s="61" t="s">
        <v>1831</v>
      </c>
      <c r="F617" s="64">
        <v>0.94598560819999999</v>
      </c>
      <c r="G617" s="66">
        <v>1.68</v>
      </c>
      <c r="H617" s="65">
        <v>1</v>
      </c>
      <c r="I617" s="65">
        <v>5</v>
      </c>
      <c r="J617" s="65">
        <v>8</v>
      </c>
    </row>
    <row r="618" spans="2:10" ht="14.4">
      <c r="B618" s="61" t="s">
        <v>1064</v>
      </c>
      <c r="C618" s="62" t="s">
        <v>1819</v>
      </c>
      <c r="D618" s="61" t="s">
        <v>396</v>
      </c>
      <c r="E618" s="61" t="s">
        <v>1832</v>
      </c>
      <c r="F618" s="64">
        <v>1.2556815997999999</v>
      </c>
      <c r="G618" s="66">
        <v>3.23</v>
      </c>
      <c r="H618" s="65">
        <v>1</v>
      </c>
      <c r="I618" s="65">
        <v>10</v>
      </c>
      <c r="J618" s="65">
        <v>15</v>
      </c>
    </row>
    <row r="619" spans="2:10" ht="14.4">
      <c r="B619" s="61" t="s">
        <v>1065</v>
      </c>
      <c r="C619" s="62" t="s">
        <v>1819</v>
      </c>
      <c r="D619" s="61" t="s">
        <v>396</v>
      </c>
      <c r="E619" s="61" t="s">
        <v>1833</v>
      </c>
      <c r="F619" s="64">
        <v>0.5684940785</v>
      </c>
      <c r="G619" s="66">
        <v>1.76</v>
      </c>
      <c r="H619" s="65">
        <v>1</v>
      </c>
      <c r="I619" s="65">
        <v>5</v>
      </c>
      <c r="J619" s="65">
        <v>8</v>
      </c>
    </row>
    <row r="620" spans="2:10" ht="14.4">
      <c r="B620" s="61" t="s">
        <v>1066</v>
      </c>
      <c r="C620" s="62" t="s">
        <v>1819</v>
      </c>
      <c r="D620" s="61" t="s">
        <v>396</v>
      </c>
      <c r="E620" s="61" t="s">
        <v>1834</v>
      </c>
      <c r="F620" s="64">
        <v>0.74473735740000002</v>
      </c>
      <c r="G620" s="66">
        <v>1.49</v>
      </c>
      <c r="H620" s="65">
        <v>1</v>
      </c>
      <c r="I620" s="65">
        <v>4</v>
      </c>
      <c r="J620" s="65">
        <v>7</v>
      </c>
    </row>
    <row r="621" spans="2:10" ht="14.4">
      <c r="B621" s="61" t="s">
        <v>1067</v>
      </c>
      <c r="C621" s="62" t="s">
        <v>1819</v>
      </c>
      <c r="D621" s="61" t="s">
        <v>396</v>
      </c>
      <c r="E621" s="61" t="s">
        <v>1835</v>
      </c>
      <c r="F621" s="64">
        <v>0.25767851419999999</v>
      </c>
      <c r="G621" s="66">
        <v>1.07</v>
      </c>
      <c r="H621" s="65">
        <v>1</v>
      </c>
      <c r="I621" s="65">
        <v>3</v>
      </c>
      <c r="J621" s="65">
        <v>5</v>
      </c>
    </row>
    <row r="622" spans="2:10" ht="14.4">
      <c r="B622" s="61" t="s">
        <v>722</v>
      </c>
      <c r="C622" s="62" t="s">
        <v>1819</v>
      </c>
      <c r="D622" s="61" t="s">
        <v>396</v>
      </c>
      <c r="E622" s="61" t="s">
        <v>1836</v>
      </c>
      <c r="F622" s="64">
        <v>0.79670160649999999</v>
      </c>
      <c r="G622" s="66">
        <v>2.33</v>
      </c>
      <c r="H622" s="65">
        <v>1</v>
      </c>
      <c r="I622" s="65">
        <v>7</v>
      </c>
      <c r="J622" s="65">
        <v>10</v>
      </c>
    </row>
    <row r="623" spans="2:10" ht="14.4">
      <c r="B623" s="61" t="s">
        <v>723</v>
      </c>
      <c r="C623" s="62" t="s">
        <v>1819</v>
      </c>
      <c r="D623" s="61" t="s">
        <v>396</v>
      </c>
      <c r="E623" s="61" t="s">
        <v>1837</v>
      </c>
      <c r="F623" s="64">
        <v>0.37481697139999998</v>
      </c>
      <c r="G623" s="66">
        <v>1.32</v>
      </c>
      <c r="H623" s="65">
        <v>1</v>
      </c>
      <c r="I623" s="65">
        <v>4</v>
      </c>
      <c r="J623" s="65">
        <v>6</v>
      </c>
    </row>
    <row r="624" spans="2:10" ht="14.4">
      <c r="B624" s="61" t="s">
        <v>959</v>
      </c>
      <c r="C624" s="62" t="s">
        <v>1819</v>
      </c>
      <c r="D624" s="61" t="s">
        <v>396</v>
      </c>
      <c r="E624" s="61" t="s">
        <v>1838</v>
      </c>
      <c r="F624" s="64">
        <v>0.1970970957</v>
      </c>
      <c r="G624" s="66">
        <v>1.06</v>
      </c>
      <c r="H624" s="65">
        <v>1</v>
      </c>
      <c r="I624" s="65">
        <v>3</v>
      </c>
      <c r="J624" s="65">
        <v>5</v>
      </c>
    </row>
    <row r="625" spans="2:10" ht="14.4">
      <c r="B625" s="61" t="s">
        <v>724</v>
      </c>
      <c r="C625" s="62" t="s">
        <v>1839</v>
      </c>
      <c r="D625" s="61" t="s">
        <v>1174</v>
      </c>
      <c r="E625" s="61" t="s">
        <v>1840</v>
      </c>
      <c r="F625" s="64">
        <v>2.2635561883999999</v>
      </c>
      <c r="G625" s="66">
        <v>1.55</v>
      </c>
      <c r="H625" s="65">
        <v>1</v>
      </c>
      <c r="I625" s="65">
        <v>5</v>
      </c>
      <c r="J625" s="65">
        <v>7</v>
      </c>
    </row>
    <row r="626" spans="2:10" ht="14.4">
      <c r="B626" s="61" t="s">
        <v>725</v>
      </c>
      <c r="C626" s="62" t="s">
        <v>1839</v>
      </c>
      <c r="D626" s="61" t="s">
        <v>1174</v>
      </c>
      <c r="E626" s="61" t="s">
        <v>1841</v>
      </c>
      <c r="F626" s="64">
        <v>39.610845267000002</v>
      </c>
      <c r="G626" s="66">
        <v>38.85</v>
      </c>
      <c r="H626" s="65">
        <v>13</v>
      </c>
      <c r="I626" s="65">
        <v>117</v>
      </c>
      <c r="J626" s="65">
        <v>175</v>
      </c>
    </row>
    <row r="627" spans="2:10" ht="14.4">
      <c r="B627" s="61" t="s">
        <v>960</v>
      </c>
      <c r="C627" s="62" t="s">
        <v>1839</v>
      </c>
      <c r="D627" s="61" t="s">
        <v>1174</v>
      </c>
      <c r="E627" s="61" t="s">
        <v>1842</v>
      </c>
      <c r="F627" s="64">
        <v>31.911804536999998</v>
      </c>
      <c r="G627" s="66">
        <v>65.56</v>
      </c>
      <c r="H627" s="65">
        <v>22</v>
      </c>
      <c r="I627" s="65">
        <v>197</v>
      </c>
      <c r="J627" s="65">
        <v>295</v>
      </c>
    </row>
    <row r="628" spans="2:10" ht="14.4">
      <c r="B628" s="61" t="s">
        <v>961</v>
      </c>
      <c r="C628" s="62" t="s">
        <v>1839</v>
      </c>
      <c r="D628" s="61" t="s">
        <v>1174</v>
      </c>
      <c r="E628" s="61" t="s">
        <v>1843</v>
      </c>
      <c r="F628" s="64">
        <v>18.278415086999999</v>
      </c>
      <c r="G628" s="66">
        <v>40.4</v>
      </c>
      <c r="H628" s="65">
        <v>13</v>
      </c>
      <c r="I628" s="65">
        <v>121</v>
      </c>
      <c r="J628" s="65">
        <v>182</v>
      </c>
    </row>
    <row r="629" spans="2:10" ht="14.4">
      <c r="B629" s="61" t="s">
        <v>962</v>
      </c>
      <c r="C629" s="62" t="s">
        <v>1839</v>
      </c>
      <c r="D629" s="61" t="s">
        <v>1174</v>
      </c>
      <c r="E629" s="61" t="s">
        <v>1844</v>
      </c>
      <c r="F629" s="64">
        <v>25.050624595999999</v>
      </c>
      <c r="G629" s="66">
        <v>48.97</v>
      </c>
      <c r="H629" s="65">
        <v>16</v>
      </c>
      <c r="I629" s="65">
        <v>147</v>
      </c>
      <c r="J629" s="65">
        <v>220</v>
      </c>
    </row>
    <row r="630" spans="2:10" ht="14.4">
      <c r="B630" s="61" t="s">
        <v>963</v>
      </c>
      <c r="C630" s="62" t="s">
        <v>1839</v>
      </c>
      <c r="D630" s="61" t="s">
        <v>1174</v>
      </c>
      <c r="E630" s="61" t="s">
        <v>1845</v>
      </c>
      <c r="F630" s="64">
        <v>12.519586568999999</v>
      </c>
      <c r="G630" s="66">
        <v>29.86</v>
      </c>
      <c r="H630" s="65">
        <v>10</v>
      </c>
      <c r="I630" s="65">
        <v>90</v>
      </c>
      <c r="J630" s="65">
        <v>134</v>
      </c>
    </row>
    <row r="631" spans="2:10" ht="14.4">
      <c r="B631" s="61" t="s">
        <v>964</v>
      </c>
      <c r="C631" s="62" t="s">
        <v>1839</v>
      </c>
      <c r="D631" s="61" t="s">
        <v>1174</v>
      </c>
      <c r="E631" s="61" t="s">
        <v>1846</v>
      </c>
      <c r="F631" s="64">
        <v>30.274526426000001</v>
      </c>
      <c r="G631" s="66">
        <v>53.1</v>
      </c>
      <c r="H631" s="65">
        <v>18</v>
      </c>
      <c r="I631" s="65">
        <v>159</v>
      </c>
      <c r="J631" s="65">
        <v>239</v>
      </c>
    </row>
    <row r="632" spans="2:10" ht="14.4">
      <c r="B632" s="61" t="s">
        <v>965</v>
      </c>
      <c r="C632" s="62" t="s">
        <v>1839</v>
      </c>
      <c r="D632" s="61" t="s">
        <v>1174</v>
      </c>
      <c r="E632" s="61" t="s">
        <v>1847</v>
      </c>
      <c r="F632" s="64">
        <v>8.4913729867000001</v>
      </c>
      <c r="G632" s="66">
        <v>19.03</v>
      </c>
      <c r="H632" s="65">
        <v>6</v>
      </c>
      <c r="I632" s="65">
        <v>57</v>
      </c>
      <c r="J632" s="65">
        <v>86</v>
      </c>
    </row>
    <row r="633" spans="2:10" ht="14.4">
      <c r="B633" s="61" t="s">
        <v>726</v>
      </c>
      <c r="C633" s="62" t="s">
        <v>1839</v>
      </c>
      <c r="D633" s="61" t="s">
        <v>1174</v>
      </c>
      <c r="E633" s="61" t="s">
        <v>1848</v>
      </c>
      <c r="F633" s="64">
        <v>23.821816382000002</v>
      </c>
      <c r="G633" s="66">
        <v>34.08</v>
      </c>
      <c r="H633" s="65">
        <v>11</v>
      </c>
      <c r="I633" s="65">
        <v>102</v>
      </c>
      <c r="J633" s="65">
        <v>153</v>
      </c>
    </row>
    <row r="634" spans="2:10" ht="14.4">
      <c r="B634" s="61" t="s">
        <v>727</v>
      </c>
      <c r="C634" s="62" t="s">
        <v>1839</v>
      </c>
      <c r="D634" s="61" t="s">
        <v>1174</v>
      </c>
      <c r="E634" s="61" t="s">
        <v>1849</v>
      </c>
      <c r="F634" s="64">
        <v>6.6896829402</v>
      </c>
      <c r="G634" s="66">
        <v>12.23</v>
      </c>
      <c r="H634" s="65">
        <v>4</v>
      </c>
      <c r="I634" s="65">
        <v>37</v>
      </c>
      <c r="J634" s="65">
        <v>55</v>
      </c>
    </row>
    <row r="635" spans="2:10" ht="14.4">
      <c r="B635" s="61" t="s">
        <v>966</v>
      </c>
      <c r="C635" s="62" t="s">
        <v>1839</v>
      </c>
      <c r="D635" s="61" t="s">
        <v>1174</v>
      </c>
      <c r="E635" s="61" t="s">
        <v>1850</v>
      </c>
      <c r="F635" s="64">
        <v>59.566135576000001</v>
      </c>
      <c r="G635" s="66">
        <v>111.98</v>
      </c>
      <c r="H635" s="65">
        <v>37</v>
      </c>
      <c r="I635" s="65">
        <v>336</v>
      </c>
      <c r="J635" s="65">
        <v>504</v>
      </c>
    </row>
    <row r="636" spans="2:10" ht="14.4">
      <c r="B636" s="61" t="s">
        <v>967</v>
      </c>
      <c r="C636" s="62" t="s">
        <v>1839</v>
      </c>
      <c r="D636" s="61" t="s">
        <v>1174</v>
      </c>
      <c r="E636" s="61" t="s">
        <v>1851</v>
      </c>
      <c r="F636" s="64">
        <v>59.437030618999998</v>
      </c>
      <c r="G636" s="66">
        <v>99.16</v>
      </c>
      <c r="H636" s="65">
        <v>33</v>
      </c>
      <c r="I636" s="65">
        <v>297</v>
      </c>
      <c r="J636" s="65">
        <v>446</v>
      </c>
    </row>
    <row r="637" spans="2:10" ht="14.4">
      <c r="B637" s="61" t="s">
        <v>728</v>
      </c>
      <c r="C637" s="62" t="s">
        <v>1839</v>
      </c>
      <c r="D637" s="61" t="s">
        <v>396</v>
      </c>
      <c r="E637" s="61" t="s">
        <v>1852</v>
      </c>
      <c r="F637" s="64">
        <v>1.5232477360000001</v>
      </c>
      <c r="G637" s="66">
        <v>2.33</v>
      </c>
      <c r="H637" s="65">
        <v>1</v>
      </c>
      <c r="I637" s="65">
        <v>7</v>
      </c>
      <c r="J637" s="65">
        <v>10</v>
      </c>
    </row>
    <row r="638" spans="2:10" ht="14.4">
      <c r="B638" s="61" t="s">
        <v>729</v>
      </c>
      <c r="C638" s="62" t="s">
        <v>1839</v>
      </c>
      <c r="D638" s="61" t="s">
        <v>396</v>
      </c>
      <c r="E638" s="61" t="s">
        <v>1853</v>
      </c>
      <c r="F638" s="64">
        <v>0.8622658205</v>
      </c>
      <c r="G638" s="66">
        <v>1.62</v>
      </c>
      <c r="H638" s="65">
        <v>1</v>
      </c>
      <c r="I638" s="65">
        <v>5</v>
      </c>
      <c r="J638" s="65">
        <v>7</v>
      </c>
    </row>
    <row r="639" spans="2:10" ht="14.4">
      <c r="B639" s="61" t="s">
        <v>730</v>
      </c>
      <c r="C639" s="62" t="s">
        <v>1839</v>
      </c>
      <c r="D639" s="61" t="s">
        <v>396</v>
      </c>
      <c r="E639" s="61" t="s">
        <v>1854</v>
      </c>
      <c r="F639" s="64">
        <v>44.517322372000002</v>
      </c>
      <c r="G639" s="66">
        <v>76.63</v>
      </c>
      <c r="H639" s="65">
        <v>26</v>
      </c>
      <c r="I639" s="65">
        <v>230</v>
      </c>
      <c r="J639" s="65">
        <v>345</v>
      </c>
    </row>
    <row r="640" spans="2:10" ht="14.4">
      <c r="B640" s="61" t="s">
        <v>1068</v>
      </c>
      <c r="C640" s="62" t="s">
        <v>1839</v>
      </c>
      <c r="D640" s="61" t="s">
        <v>396</v>
      </c>
      <c r="E640" s="61" t="s">
        <v>1855</v>
      </c>
      <c r="F640" s="64">
        <v>42.861646125999997</v>
      </c>
      <c r="G640" s="66">
        <v>80.06</v>
      </c>
      <c r="H640" s="65">
        <v>27</v>
      </c>
      <c r="I640" s="65">
        <v>240</v>
      </c>
      <c r="J640" s="65">
        <v>360</v>
      </c>
    </row>
    <row r="641" spans="2:10" ht="14.4">
      <c r="B641" s="61" t="s">
        <v>1069</v>
      </c>
      <c r="C641" s="62" t="s">
        <v>1839</v>
      </c>
      <c r="D641" s="61" t="s">
        <v>396</v>
      </c>
      <c r="E641" s="61" t="s">
        <v>1856</v>
      </c>
      <c r="F641" s="64">
        <v>26.658748470999999</v>
      </c>
      <c r="G641" s="66">
        <v>52.75</v>
      </c>
      <c r="H641" s="65">
        <v>18</v>
      </c>
      <c r="I641" s="65">
        <v>158</v>
      </c>
      <c r="J641" s="65">
        <v>237</v>
      </c>
    </row>
    <row r="642" spans="2:10" ht="14.4">
      <c r="B642" s="61" t="s">
        <v>968</v>
      </c>
      <c r="C642" s="62" t="s">
        <v>1839</v>
      </c>
      <c r="D642" s="61" t="s">
        <v>396</v>
      </c>
      <c r="E642" s="61" t="s">
        <v>1857</v>
      </c>
      <c r="F642" s="64">
        <v>13.396002403000001</v>
      </c>
      <c r="G642" s="66">
        <v>33.82</v>
      </c>
      <c r="H642" s="65">
        <v>11</v>
      </c>
      <c r="I642" s="65">
        <v>101</v>
      </c>
      <c r="J642" s="65">
        <v>152</v>
      </c>
    </row>
    <row r="643" spans="2:10" ht="14.4">
      <c r="B643" s="61" t="s">
        <v>969</v>
      </c>
      <c r="C643" s="62" t="s">
        <v>1839</v>
      </c>
      <c r="D643" s="61" t="s">
        <v>396</v>
      </c>
      <c r="E643" s="61" t="s">
        <v>1858</v>
      </c>
      <c r="F643" s="64">
        <v>3.2601495482999998</v>
      </c>
      <c r="G643" s="66">
        <v>9.23</v>
      </c>
      <c r="H643" s="65">
        <v>3</v>
      </c>
      <c r="I643" s="65">
        <v>28</v>
      </c>
      <c r="J643" s="65">
        <v>42</v>
      </c>
    </row>
    <row r="644" spans="2:10" ht="14.4">
      <c r="B644" s="61" t="s">
        <v>970</v>
      </c>
      <c r="C644" s="62" t="s">
        <v>1839</v>
      </c>
      <c r="D644" s="61" t="s">
        <v>396</v>
      </c>
      <c r="E644" s="61" t="s">
        <v>1859</v>
      </c>
      <c r="F644" s="64">
        <v>11.333355574</v>
      </c>
      <c r="G644" s="66">
        <v>32.25</v>
      </c>
      <c r="H644" s="65">
        <v>11</v>
      </c>
      <c r="I644" s="65">
        <v>97</v>
      </c>
      <c r="J644" s="65">
        <v>145</v>
      </c>
    </row>
    <row r="645" spans="2:10" ht="14.4">
      <c r="B645" s="61" t="s">
        <v>971</v>
      </c>
      <c r="C645" s="62" t="s">
        <v>1839</v>
      </c>
      <c r="D645" s="61" t="s">
        <v>396</v>
      </c>
      <c r="E645" s="61" t="s">
        <v>1860</v>
      </c>
      <c r="F645" s="64">
        <v>7.3915138432000003</v>
      </c>
      <c r="G645" s="66">
        <v>20.99</v>
      </c>
      <c r="H645" s="65">
        <v>7</v>
      </c>
      <c r="I645" s="65">
        <v>63</v>
      </c>
      <c r="J645" s="65">
        <v>94</v>
      </c>
    </row>
    <row r="646" spans="2:10" ht="14.4">
      <c r="B646" s="61" t="s">
        <v>731</v>
      </c>
      <c r="C646" s="62" t="s">
        <v>1839</v>
      </c>
      <c r="D646" s="61" t="s">
        <v>396</v>
      </c>
      <c r="E646" s="61" t="s">
        <v>1861</v>
      </c>
      <c r="F646" s="64">
        <v>10.799486867000001</v>
      </c>
      <c r="G646" s="66">
        <v>29.88</v>
      </c>
      <c r="H646" s="65">
        <v>10</v>
      </c>
      <c r="I646" s="65">
        <v>90</v>
      </c>
      <c r="J646" s="65">
        <v>134</v>
      </c>
    </row>
    <row r="647" spans="2:10" ht="14.4">
      <c r="B647" s="61" t="s">
        <v>732</v>
      </c>
      <c r="C647" s="62" t="s">
        <v>1839</v>
      </c>
      <c r="D647" s="61" t="s">
        <v>396</v>
      </c>
      <c r="E647" s="61" t="s">
        <v>1862</v>
      </c>
      <c r="F647" s="64">
        <v>8.3986750665999992</v>
      </c>
      <c r="G647" s="66">
        <v>23.23</v>
      </c>
      <c r="H647" s="65">
        <v>8</v>
      </c>
      <c r="I647" s="65">
        <v>70</v>
      </c>
      <c r="J647" s="65">
        <v>105</v>
      </c>
    </row>
    <row r="648" spans="2:10" ht="14.4">
      <c r="B648" s="61" t="s">
        <v>733</v>
      </c>
      <c r="C648" s="62" t="s">
        <v>1839</v>
      </c>
      <c r="D648" s="61" t="s">
        <v>396</v>
      </c>
      <c r="E648" s="61" t="s">
        <v>1863</v>
      </c>
      <c r="F648" s="64">
        <v>6.8848124660999996</v>
      </c>
      <c r="G648" s="66">
        <v>19.22</v>
      </c>
      <c r="H648" s="65">
        <v>6</v>
      </c>
      <c r="I648" s="65">
        <v>58</v>
      </c>
      <c r="J648" s="65">
        <v>86</v>
      </c>
    </row>
    <row r="649" spans="2:10" ht="14.4">
      <c r="B649" s="61" t="s">
        <v>734</v>
      </c>
      <c r="C649" s="62" t="s">
        <v>1839</v>
      </c>
      <c r="D649" s="61" t="s">
        <v>396</v>
      </c>
      <c r="E649" s="61" t="s">
        <v>1864</v>
      </c>
      <c r="F649" s="64">
        <v>5.0379093506999997</v>
      </c>
      <c r="G649" s="66">
        <v>14.42</v>
      </c>
      <c r="H649" s="65">
        <v>5</v>
      </c>
      <c r="I649" s="65">
        <v>43</v>
      </c>
      <c r="J649" s="65">
        <v>65</v>
      </c>
    </row>
    <row r="650" spans="2:10" ht="14.4">
      <c r="B650" s="61" t="s">
        <v>735</v>
      </c>
      <c r="C650" s="62" t="s">
        <v>1839</v>
      </c>
      <c r="D650" s="61" t="s">
        <v>396</v>
      </c>
      <c r="E650" s="61" t="s">
        <v>1865</v>
      </c>
      <c r="F650" s="64">
        <v>6.2632563901999996</v>
      </c>
      <c r="G650" s="66">
        <v>16.899999999999999</v>
      </c>
      <c r="H650" s="65">
        <v>6</v>
      </c>
      <c r="I650" s="65">
        <v>51</v>
      </c>
      <c r="J650" s="65">
        <v>76</v>
      </c>
    </row>
    <row r="651" spans="2:10" ht="14.4">
      <c r="B651" s="61" t="s">
        <v>736</v>
      </c>
      <c r="C651" s="62" t="s">
        <v>1839</v>
      </c>
      <c r="D651" s="61" t="s">
        <v>396</v>
      </c>
      <c r="E651" s="61" t="s">
        <v>1866</v>
      </c>
      <c r="F651" s="64">
        <v>3.9320015125999999</v>
      </c>
      <c r="G651" s="66">
        <v>10.88</v>
      </c>
      <c r="H651" s="65">
        <v>4</v>
      </c>
      <c r="I651" s="65">
        <v>33</v>
      </c>
      <c r="J651" s="65">
        <v>49</v>
      </c>
    </row>
    <row r="652" spans="2:10" ht="14.4">
      <c r="B652" s="61" t="s">
        <v>737</v>
      </c>
      <c r="C652" s="62" t="s">
        <v>1839</v>
      </c>
      <c r="D652" s="61" t="s">
        <v>396</v>
      </c>
      <c r="E652" s="61" t="s">
        <v>1867</v>
      </c>
      <c r="F652" s="64">
        <v>2.6199940677</v>
      </c>
      <c r="G652" s="66">
        <v>7.01</v>
      </c>
      <c r="H652" s="65">
        <v>2</v>
      </c>
      <c r="I652" s="65">
        <v>21</v>
      </c>
      <c r="J652" s="65">
        <v>32</v>
      </c>
    </row>
    <row r="653" spans="2:10" ht="14.4">
      <c r="B653" s="61" t="s">
        <v>738</v>
      </c>
      <c r="C653" s="62" t="s">
        <v>1839</v>
      </c>
      <c r="D653" s="61" t="s">
        <v>396</v>
      </c>
      <c r="E653" s="61" t="s">
        <v>1868</v>
      </c>
      <c r="F653" s="64">
        <v>1.4711376279999999</v>
      </c>
      <c r="G653" s="66">
        <v>3.81</v>
      </c>
      <c r="H653" s="65">
        <v>1</v>
      </c>
      <c r="I653" s="65">
        <v>11</v>
      </c>
      <c r="J653" s="65">
        <v>17</v>
      </c>
    </row>
    <row r="654" spans="2:10" ht="14.4">
      <c r="B654" s="61" t="s">
        <v>739</v>
      </c>
      <c r="C654" s="62" t="s">
        <v>1839</v>
      </c>
      <c r="D654" s="61" t="s">
        <v>396</v>
      </c>
      <c r="E654" s="61" t="s">
        <v>1869</v>
      </c>
      <c r="F654" s="64">
        <v>5.8362532524999997</v>
      </c>
      <c r="G654" s="66">
        <v>14.41</v>
      </c>
      <c r="H654" s="65">
        <v>5</v>
      </c>
      <c r="I654" s="65">
        <v>43</v>
      </c>
      <c r="J654" s="65">
        <v>65</v>
      </c>
    </row>
    <row r="655" spans="2:10" ht="14.4">
      <c r="B655" s="61" t="s">
        <v>740</v>
      </c>
      <c r="C655" s="62" t="s">
        <v>1839</v>
      </c>
      <c r="D655" s="61" t="s">
        <v>396</v>
      </c>
      <c r="E655" s="61" t="s">
        <v>1870</v>
      </c>
      <c r="F655" s="64">
        <v>3.5034573759000001</v>
      </c>
      <c r="G655" s="66">
        <v>9.09</v>
      </c>
      <c r="H655" s="65">
        <v>3</v>
      </c>
      <c r="I655" s="65">
        <v>27</v>
      </c>
      <c r="J655" s="65">
        <v>41</v>
      </c>
    </row>
    <row r="656" spans="2:10" ht="14.4">
      <c r="B656" s="61" t="s">
        <v>741</v>
      </c>
      <c r="C656" s="62" t="s">
        <v>1839</v>
      </c>
      <c r="D656" s="61" t="s">
        <v>396</v>
      </c>
      <c r="E656" s="61" t="s">
        <v>1871</v>
      </c>
      <c r="F656" s="64">
        <v>2.7875187385000002</v>
      </c>
      <c r="G656" s="66">
        <v>7.29</v>
      </c>
      <c r="H656" s="65">
        <v>2</v>
      </c>
      <c r="I656" s="65">
        <v>22</v>
      </c>
      <c r="J656" s="65">
        <v>33</v>
      </c>
    </row>
    <row r="657" spans="2:10" ht="14.4">
      <c r="B657" s="61" t="s">
        <v>742</v>
      </c>
      <c r="C657" s="62" t="s">
        <v>1839</v>
      </c>
      <c r="D657" s="61" t="s">
        <v>396</v>
      </c>
      <c r="E657" s="61" t="s">
        <v>1872</v>
      </c>
      <c r="F657" s="64">
        <v>1.8528084092999999</v>
      </c>
      <c r="G657" s="66">
        <v>4.68</v>
      </c>
      <c r="H657" s="65">
        <v>2</v>
      </c>
      <c r="I657" s="65">
        <v>14</v>
      </c>
      <c r="J657" s="65">
        <v>21</v>
      </c>
    </row>
    <row r="658" spans="2:10" ht="14.4">
      <c r="B658" s="61" t="s">
        <v>972</v>
      </c>
      <c r="C658" s="62" t="s">
        <v>1839</v>
      </c>
      <c r="D658" s="61" t="s">
        <v>396</v>
      </c>
      <c r="E658" s="61" t="s">
        <v>1873</v>
      </c>
      <c r="F658" s="64">
        <v>3.341264631</v>
      </c>
      <c r="G658" s="66">
        <v>7.43</v>
      </c>
      <c r="H658" s="65">
        <v>2</v>
      </c>
      <c r="I658" s="65">
        <v>22</v>
      </c>
      <c r="J658" s="65">
        <v>33</v>
      </c>
    </row>
    <row r="659" spans="2:10" ht="14.4">
      <c r="B659" s="61" t="s">
        <v>973</v>
      </c>
      <c r="C659" s="62" t="s">
        <v>1839</v>
      </c>
      <c r="D659" s="61" t="s">
        <v>396</v>
      </c>
      <c r="E659" s="61" t="s">
        <v>1874</v>
      </c>
      <c r="F659" s="64">
        <v>1.5970031915</v>
      </c>
      <c r="G659" s="66">
        <v>3.58</v>
      </c>
      <c r="H659" s="65">
        <v>1</v>
      </c>
      <c r="I659" s="65">
        <v>11</v>
      </c>
      <c r="J659" s="65">
        <v>16</v>
      </c>
    </row>
    <row r="660" spans="2:10" ht="14.4">
      <c r="B660" s="61" t="s">
        <v>974</v>
      </c>
      <c r="C660" s="62" t="s">
        <v>1839</v>
      </c>
      <c r="D660" s="61" t="s">
        <v>396</v>
      </c>
      <c r="E660" s="61" t="s">
        <v>1875</v>
      </c>
      <c r="F660" s="64">
        <v>1.1402059584999999</v>
      </c>
      <c r="G660" s="66">
        <v>2.52</v>
      </c>
      <c r="H660" s="65">
        <v>1</v>
      </c>
      <c r="I660" s="65">
        <v>8</v>
      </c>
      <c r="J660" s="65">
        <v>11</v>
      </c>
    </row>
    <row r="661" spans="2:10" ht="14.4">
      <c r="B661" s="61" t="s">
        <v>975</v>
      </c>
      <c r="C661" s="62" t="s">
        <v>1839</v>
      </c>
      <c r="D661" s="61" t="s">
        <v>396</v>
      </c>
      <c r="E661" s="61" t="s">
        <v>1876</v>
      </c>
      <c r="F661" s="64">
        <v>0.78338419569999995</v>
      </c>
      <c r="G661" s="66">
        <v>1.92</v>
      </c>
      <c r="H661" s="65">
        <v>1</v>
      </c>
      <c r="I661" s="65">
        <v>6</v>
      </c>
      <c r="J661" s="65">
        <v>9</v>
      </c>
    </row>
    <row r="662" spans="2:10" ht="14.4">
      <c r="B662" s="61" t="s">
        <v>1166</v>
      </c>
      <c r="C662" s="62" t="s">
        <v>1877</v>
      </c>
      <c r="D662" s="61" t="s">
        <v>1174</v>
      </c>
      <c r="E662" s="61" t="s">
        <v>1878</v>
      </c>
      <c r="F662" s="64">
        <v>5.7800591321999999</v>
      </c>
      <c r="G662" s="66">
        <v>7.92</v>
      </c>
      <c r="H662" s="65">
        <v>3</v>
      </c>
      <c r="I662" s="65">
        <v>24</v>
      </c>
      <c r="J662" s="65">
        <v>36</v>
      </c>
    </row>
    <row r="663" spans="2:10" ht="14.4">
      <c r="B663" s="61" t="s">
        <v>743</v>
      </c>
      <c r="C663" s="62" t="s">
        <v>1877</v>
      </c>
      <c r="D663" s="61" t="s">
        <v>1174</v>
      </c>
      <c r="E663" s="61" t="s">
        <v>1879</v>
      </c>
      <c r="F663" s="64">
        <v>8.4805856258999999</v>
      </c>
      <c r="G663" s="66">
        <v>13.4</v>
      </c>
      <c r="H663" s="65">
        <v>4</v>
      </c>
      <c r="I663" s="65">
        <v>40</v>
      </c>
      <c r="J663" s="65">
        <v>60</v>
      </c>
    </row>
    <row r="664" spans="2:10" ht="14.4">
      <c r="B664" s="61" t="s">
        <v>744</v>
      </c>
      <c r="C664" s="62" t="s">
        <v>1877</v>
      </c>
      <c r="D664" s="61" t="s">
        <v>1174</v>
      </c>
      <c r="E664" s="61" t="s">
        <v>1880</v>
      </c>
      <c r="F664" s="64">
        <v>1.206713151</v>
      </c>
      <c r="G664" s="66">
        <v>1.85</v>
      </c>
      <c r="H664" s="65">
        <v>1</v>
      </c>
      <c r="I664" s="65">
        <v>6</v>
      </c>
      <c r="J664" s="65">
        <v>8</v>
      </c>
    </row>
    <row r="665" spans="2:10" ht="14.4">
      <c r="B665" s="61" t="s">
        <v>745</v>
      </c>
      <c r="C665" s="62" t="s">
        <v>1877</v>
      </c>
      <c r="D665" s="61" t="s">
        <v>396</v>
      </c>
      <c r="E665" s="61" t="s">
        <v>1881</v>
      </c>
      <c r="F665" s="64">
        <v>1.9479927851000001</v>
      </c>
      <c r="G665" s="66">
        <v>4.75</v>
      </c>
      <c r="H665" s="65">
        <v>2</v>
      </c>
      <c r="I665" s="65">
        <v>14</v>
      </c>
      <c r="J665" s="65">
        <v>21</v>
      </c>
    </row>
    <row r="666" spans="2:10" ht="14.4">
      <c r="B666" s="61" t="s">
        <v>746</v>
      </c>
      <c r="C666" s="62" t="s">
        <v>1877</v>
      </c>
      <c r="D666" s="61" t="s">
        <v>396</v>
      </c>
      <c r="E666" s="61" t="s">
        <v>1882</v>
      </c>
      <c r="F666" s="64">
        <v>0.3848138888</v>
      </c>
      <c r="G666" s="66">
        <v>1.1200000000000001</v>
      </c>
      <c r="H666" s="65">
        <v>1</v>
      </c>
      <c r="I666" s="65">
        <v>3</v>
      </c>
      <c r="J666" s="65">
        <v>5</v>
      </c>
    </row>
    <row r="667" spans="2:10" ht="14.4">
      <c r="B667" s="61" t="s">
        <v>747</v>
      </c>
      <c r="C667" s="62" t="s">
        <v>1877</v>
      </c>
      <c r="D667" s="61" t="s">
        <v>396</v>
      </c>
      <c r="E667" s="61" t="s">
        <v>1883</v>
      </c>
      <c r="F667" s="64">
        <v>1.3677247934000001</v>
      </c>
      <c r="G667" s="66">
        <v>3.67</v>
      </c>
      <c r="H667" s="65">
        <v>1</v>
      </c>
      <c r="I667" s="65">
        <v>11</v>
      </c>
      <c r="J667" s="65">
        <v>17</v>
      </c>
    </row>
    <row r="668" spans="2:10" ht="14.4">
      <c r="B668" s="61" t="s">
        <v>748</v>
      </c>
      <c r="C668" s="62" t="s">
        <v>1877</v>
      </c>
      <c r="D668" s="61" t="s">
        <v>396</v>
      </c>
      <c r="E668" s="61" t="s">
        <v>1884</v>
      </c>
      <c r="F668" s="64">
        <v>0.490506206</v>
      </c>
      <c r="G668" s="66">
        <v>1.28</v>
      </c>
      <c r="H668" s="65">
        <v>1</v>
      </c>
      <c r="I668" s="65">
        <v>4</v>
      </c>
      <c r="J668" s="65">
        <v>6</v>
      </c>
    </row>
    <row r="669" spans="2:10" ht="14.4">
      <c r="B669" s="61" t="s">
        <v>976</v>
      </c>
      <c r="C669" s="62" t="s">
        <v>1877</v>
      </c>
      <c r="D669" s="61" t="s">
        <v>396</v>
      </c>
      <c r="E669" s="61" t="s">
        <v>1885</v>
      </c>
      <c r="F669" s="64">
        <v>0.22543107770000001</v>
      </c>
      <c r="G669" s="66">
        <v>1.06</v>
      </c>
      <c r="H669" s="65">
        <v>1</v>
      </c>
      <c r="I669" s="65">
        <v>3</v>
      </c>
      <c r="J669" s="65">
        <v>5</v>
      </c>
    </row>
    <row r="670" spans="2:10" ht="14.4">
      <c r="B670" s="61" t="s">
        <v>977</v>
      </c>
      <c r="C670" s="62" t="s">
        <v>1877</v>
      </c>
      <c r="D670" s="61" t="s">
        <v>396</v>
      </c>
      <c r="E670" s="61" t="s">
        <v>1886</v>
      </c>
      <c r="F670" s="64">
        <v>2.2986118925999999</v>
      </c>
      <c r="G670" s="66">
        <v>5.72</v>
      </c>
      <c r="H670" s="65">
        <v>2</v>
      </c>
      <c r="I670" s="65">
        <v>17</v>
      </c>
      <c r="J670" s="65">
        <v>26</v>
      </c>
    </row>
    <row r="671" spans="2:10" ht="14.4">
      <c r="B671" s="61" t="s">
        <v>978</v>
      </c>
      <c r="C671" s="62" t="s">
        <v>1877</v>
      </c>
      <c r="D671" s="61" t="s">
        <v>396</v>
      </c>
      <c r="E671" s="61" t="s">
        <v>1887</v>
      </c>
      <c r="F671" s="64">
        <v>0.4643970624</v>
      </c>
      <c r="G671" s="66">
        <v>1.49</v>
      </c>
      <c r="H671" s="65">
        <v>1</v>
      </c>
      <c r="I671" s="65">
        <v>4</v>
      </c>
      <c r="J671" s="65">
        <v>7</v>
      </c>
    </row>
    <row r="672" spans="2:10" ht="14.4">
      <c r="B672" s="61" t="s">
        <v>749</v>
      </c>
      <c r="C672" s="62" t="s">
        <v>1888</v>
      </c>
      <c r="D672" s="61" t="s">
        <v>1174</v>
      </c>
      <c r="E672" s="61" t="s">
        <v>1889</v>
      </c>
      <c r="F672" s="64">
        <v>12.975626045</v>
      </c>
      <c r="G672" s="66">
        <v>23.54</v>
      </c>
      <c r="H672" s="65">
        <v>8</v>
      </c>
      <c r="I672" s="65">
        <v>71</v>
      </c>
      <c r="J672" s="65">
        <v>106</v>
      </c>
    </row>
    <row r="673" spans="2:10" ht="14.4">
      <c r="B673" s="61" t="s">
        <v>750</v>
      </c>
      <c r="C673" s="62" t="s">
        <v>1888</v>
      </c>
      <c r="D673" s="61" t="s">
        <v>1174</v>
      </c>
      <c r="E673" s="61" t="s">
        <v>1890</v>
      </c>
      <c r="F673" s="64">
        <v>3.8653257791</v>
      </c>
      <c r="G673" s="66">
        <v>6.46</v>
      </c>
      <c r="H673" s="65">
        <v>2</v>
      </c>
      <c r="I673" s="65">
        <v>19</v>
      </c>
      <c r="J673" s="65">
        <v>29</v>
      </c>
    </row>
    <row r="674" spans="2:10" ht="14.4">
      <c r="B674" s="61" t="s">
        <v>751</v>
      </c>
      <c r="C674" s="62" t="s">
        <v>1888</v>
      </c>
      <c r="D674" s="61" t="s">
        <v>1174</v>
      </c>
      <c r="E674" s="61" t="s">
        <v>1891</v>
      </c>
      <c r="F674" s="64">
        <v>10.188725707</v>
      </c>
      <c r="G674" s="66">
        <v>14.03</v>
      </c>
      <c r="H674" s="65">
        <v>5</v>
      </c>
      <c r="I674" s="65">
        <v>42</v>
      </c>
      <c r="J674" s="65">
        <v>63</v>
      </c>
    </row>
    <row r="675" spans="2:10" ht="14.4">
      <c r="B675" s="61" t="s">
        <v>752</v>
      </c>
      <c r="C675" s="62" t="s">
        <v>1888</v>
      </c>
      <c r="D675" s="61" t="s">
        <v>1174</v>
      </c>
      <c r="E675" s="61" t="s">
        <v>1892</v>
      </c>
      <c r="F675" s="64">
        <v>4.8845627088999999</v>
      </c>
      <c r="G675" s="66">
        <v>6.97</v>
      </c>
      <c r="H675" s="65">
        <v>2</v>
      </c>
      <c r="I675" s="65">
        <v>21</v>
      </c>
      <c r="J675" s="65">
        <v>31</v>
      </c>
    </row>
    <row r="676" spans="2:10" ht="14.4">
      <c r="B676" s="61" t="s">
        <v>896</v>
      </c>
      <c r="C676" s="62" t="s">
        <v>1888</v>
      </c>
      <c r="D676" s="61" t="s">
        <v>1174</v>
      </c>
      <c r="E676" s="61" t="s">
        <v>1893</v>
      </c>
      <c r="F676" s="64">
        <v>2.4419745973999998</v>
      </c>
      <c r="G676" s="66">
        <v>3.49</v>
      </c>
      <c r="H676" s="65">
        <v>1</v>
      </c>
      <c r="I676" s="65">
        <v>10</v>
      </c>
      <c r="J676" s="65">
        <v>16</v>
      </c>
    </row>
    <row r="677" spans="2:10" ht="14.4">
      <c r="B677" s="61" t="s">
        <v>753</v>
      </c>
      <c r="C677" s="62" t="s">
        <v>1888</v>
      </c>
      <c r="D677" s="61" t="s">
        <v>1174</v>
      </c>
      <c r="E677" s="61" t="s">
        <v>1894</v>
      </c>
      <c r="F677" s="64">
        <v>13.404701599999999</v>
      </c>
      <c r="G677" s="66">
        <v>26.4</v>
      </c>
      <c r="H677" s="65">
        <v>9</v>
      </c>
      <c r="I677" s="65">
        <v>79</v>
      </c>
      <c r="J677" s="65">
        <v>119</v>
      </c>
    </row>
    <row r="678" spans="2:10" ht="14.4">
      <c r="B678" s="61" t="s">
        <v>754</v>
      </c>
      <c r="C678" s="62" t="s">
        <v>1888</v>
      </c>
      <c r="D678" s="61" t="s">
        <v>1174</v>
      </c>
      <c r="E678" s="61" t="s">
        <v>1895</v>
      </c>
      <c r="F678" s="64">
        <v>4.6271863791000003</v>
      </c>
      <c r="G678" s="66">
        <v>9.94</v>
      </c>
      <c r="H678" s="65">
        <v>3</v>
      </c>
      <c r="I678" s="65">
        <v>30</v>
      </c>
      <c r="J678" s="65">
        <v>45</v>
      </c>
    </row>
    <row r="679" spans="2:10" ht="14.4">
      <c r="B679" s="61" t="s">
        <v>979</v>
      </c>
      <c r="C679" s="62" t="s">
        <v>1888</v>
      </c>
      <c r="D679" s="61" t="s">
        <v>1174</v>
      </c>
      <c r="E679" s="61" t="s">
        <v>1896</v>
      </c>
      <c r="F679" s="64">
        <v>1.5523021029999999</v>
      </c>
      <c r="G679" s="66">
        <v>2.72</v>
      </c>
      <c r="H679" s="65">
        <v>1</v>
      </c>
      <c r="I679" s="65">
        <v>8</v>
      </c>
      <c r="J679" s="65">
        <v>12</v>
      </c>
    </row>
    <row r="680" spans="2:10" ht="14.4">
      <c r="B680" s="61" t="s">
        <v>755</v>
      </c>
      <c r="C680" s="62" t="s">
        <v>1888</v>
      </c>
      <c r="D680" s="61" t="s">
        <v>1174</v>
      </c>
      <c r="E680" s="61" t="s">
        <v>1897</v>
      </c>
      <c r="F680" s="64">
        <v>4.5185461790000003</v>
      </c>
      <c r="G680" s="66">
        <v>7.89</v>
      </c>
      <c r="H680" s="65">
        <v>3</v>
      </c>
      <c r="I680" s="65">
        <v>24</v>
      </c>
      <c r="J680" s="65">
        <v>36</v>
      </c>
    </row>
    <row r="681" spans="2:10" ht="14.4">
      <c r="B681" s="61" t="s">
        <v>756</v>
      </c>
      <c r="C681" s="62" t="s">
        <v>1888</v>
      </c>
      <c r="D681" s="61" t="s">
        <v>1174</v>
      </c>
      <c r="E681" s="61" t="s">
        <v>1898</v>
      </c>
      <c r="F681" s="64">
        <v>1.3704582895999999</v>
      </c>
      <c r="G681" s="66">
        <v>1.85</v>
      </c>
      <c r="H681" s="65">
        <v>1</v>
      </c>
      <c r="I681" s="65">
        <v>6</v>
      </c>
      <c r="J681" s="65">
        <v>8</v>
      </c>
    </row>
    <row r="682" spans="2:10" ht="14.4">
      <c r="B682" s="61" t="s">
        <v>1167</v>
      </c>
      <c r="C682" s="62" t="s">
        <v>1888</v>
      </c>
      <c r="D682" s="61" t="s">
        <v>1174</v>
      </c>
      <c r="E682" s="61" t="s">
        <v>1899</v>
      </c>
      <c r="F682" s="64">
        <v>31.136002678000001</v>
      </c>
      <c r="G682" s="66">
        <v>44.08</v>
      </c>
      <c r="H682" s="65">
        <v>15</v>
      </c>
      <c r="I682" s="65">
        <v>132</v>
      </c>
      <c r="J682" s="65">
        <v>198</v>
      </c>
    </row>
    <row r="683" spans="2:10" ht="14.4">
      <c r="B683" s="61" t="s">
        <v>1168</v>
      </c>
      <c r="C683" s="62" t="s">
        <v>1888</v>
      </c>
      <c r="D683" s="61" t="s">
        <v>1174</v>
      </c>
      <c r="E683" s="61" t="s">
        <v>1900</v>
      </c>
      <c r="F683" s="64">
        <v>11.222361025</v>
      </c>
      <c r="G683" s="66">
        <v>22.26</v>
      </c>
      <c r="H683" s="65">
        <v>7</v>
      </c>
      <c r="I683" s="65">
        <v>67</v>
      </c>
      <c r="J683" s="65">
        <v>100</v>
      </c>
    </row>
    <row r="684" spans="2:10" ht="14.4">
      <c r="B684" s="61" t="s">
        <v>1169</v>
      </c>
      <c r="C684" s="62" t="s">
        <v>1888</v>
      </c>
      <c r="D684" s="61" t="s">
        <v>1174</v>
      </c>
      <c r="E684" s="61" t="s">
        <v>1901</v>
      </c>
      <c r="F684" s="64">
        <v>15.228493855</v>
      </c>
      <c r="G684" s="66">
        <v>27.17</v>
      </c>
      <c r="H684" s="65">
        <v>9</v>
      </c>
      <c r="I684" s="65">
        <v>82</v>
      </c>
      <c r="J684" s="65">
        <v>122</v>
      </c>
    </row>
    <row r="685" spans="2:10" ht="14.4">
      <c r="B685" s="61" t="s">
        <v>1170</v>
      </c>
      <c r="C685" s="62" t="s">
        <v>1888</v>
      </c>
      <c r="D685" s="61" t="s">
        <v>1174</v>
      </c>
      <c r="E685" s="61" t="s">
        <v>1902</v>
      </c>
      <c r="F685" s="64">
        <v>7.6621767735999997</v>
      </c>
      <c r="G685" s="66">
        <v>18.510000000000002</v>
      </c>
      <c r="H685" s="65">
        <v>6</v>
      </c>
      <c r="I685" s="65">
        <v>56</v>
      </c>
      <c r="J685" s="65">
        <v>83</v>
      </c>
    </row>
    <row r="686" spans="2:10" ht="14.4">
      <c r="B686" s="61" t="s">
        <v>1903</v>
      </c>
      <c r="C686" s="62" t="s">
        <v>1888</v>
      </c>
      <c r="D686" s="61" t="s">
        <v>1174</v>
      </c>
      <c r="E686" s="61" t="s">
        <v>1904</v>
      </c>
      <c r="F686" s="64">
        <v>4.2607147113000003</v>
      </c>
      <c r="G686" s="66">
        <v>10.119999999999999</v>
      </c>
      <c r="H686" s="65">
        <v>3</v>
      </c>
      <c r="I686" s="65">
        <v>30</v>
      </c>
      <c r="J686" s="65">
        <v>46</v>
      </c>
    </row>
    <row r="687" spans="2:10" ht="14.4">
      <c r="B687" s="61" t="s">
        <v>757</v>
      </c>
      <c r="C687" s="62" t="s">
        <v>1888</v>
      </c>
      <c r="D687" s="61" t="s">
        <v>396</v>
      </c>
      <c r="E687" s="61" t="s">
        <v>1905</v>
      </c>
      <c r="F687" s="64">
        <v>9.3691248125000008</v>
      </c>
      <c r="G687" s="66">
        <v>18.23</v>
      </c>
      <c r="H687" s="65">
        <v>6</v>
      </c>
      <c r="I687" s="65">
        <v>55</v>
      </c>
      <c r="J687" s="65">
        <v>82</v>
      </c>
    </row>
    <row r="688" spans="2:10" ht="14.4">
      <c r="B688" s="61" t="s">
        <v>758</v>
      </c>
      <c r="C688" s="62" t="s">
        <v>1888</v>
      </c>
      <c r="D688" s="61" t="s">
        <v>396</v>
      </c>
      <c r="E688" s="61" t="s">
        <v>1906</v>
      </c>
      <c r="F688" s="64">
        <v>1.6240444325000001</v>
      </c>
      <c r="G688" s="66">
        <v>3.47</v>
      </c>
      <c r="H688" s="65">
        <v>1</v>
      </c>
      <c r="I688" s="65">
        <v>10</v>
      </c>
      <c r="J688" s="65">
        <v>16</v>
      </c>
    </row>
    <row r="689" spans="2:10" ht="14.4">
      <c r="B689" s="61" t="s">
        <v>980</v>
      </c>
      <c r="C689" s="62" t="s">
        <v>1888</v>
      </c>
      <c r="D689" s="61" t="s">
        <v>396</v>
      </c>
      <c r="E689" s="61" t="s">
        <v>1907</v>
      </c>
      <c r="F689" s="64">
        <v>0.58229438280000001</v>
      </c>
      <c r="G689" s="66">
        <v>1.62</v>
      </c>
      <c r="H689" s="65">
        <v>1</v>
      </c>
      <c r="I689" s="65">
        <v>5</v>
      </c>
      <c r="J689" s="65">
        <v>7</v>
      </c>
    </row>
    <row r="690" spans="2:10" ht="14.4">
      <c r="B690" s="61" t="s">
        <v>759</v>
      </c>
      <c r="C690" s="62" t="s">
        <v>1888</v>
      </c>
      <c r="D690" s="61" t="s">
        <v>396</v>
      </c>
      <c r="E690" s="61" t="s">
        <v>1908</v>
      </c>
      <c r="F690" s="64">
        <v>4.4422946741000002</v>
      </c>
      <c r="G690" s="66">
        <v>10.57</v>
      </c>
      <c r="H690" s="65">
        <v>4</v>
      </c>
      <c r="I690" s="65">
        <v>32</v>
      </c>
      <c r="J690" s="65">
        <v>48</v>
      </c>
    </row>
    <row r="691" spans="2:10" ht="14.4">
      <c r="B691" s="61" t="s">
        <v>760</v>
      </c>
      <c r="C691" s="62" t="s">
        <v>1888</v>
      </c>
      <c r="D691" s="61" t="s">
        <v>396</v>
      </c>
      <c r="E691" s="61" t="s">
        <v>1909</v>
      </c>
      <c r="F691" s="64">
        <v>0.98881672239999996</v>
      </c>
      <c r="G691" s="66">
        <v>2.4</v>
      </c>
      <c r="H691" s="65">
        <v>1</v>
      </c>
      <c r="I691" s="65">
        <v>7</v>
      </c>
      <c r="J691" s="65">
        <v>11</v>
      </c>
    </row>
    <row r="692" spans="2:10" ht="14.4">
      <c r="B692" s="61" t="s">
        <v>761</v>
      </c>
      <c r="C692" s="62" t="s">
        <v>1888</v>
      </c>
      <c r="D692" s="61" t="s">
        <v>396</v>
      </c>
      <c r="E692" s="61" t="s">
        <v>1910</v>
      </c>
      <c r="F692" s="64">
        <v>0.40500085479999998</v>
      </c>
      <c r="G692" s="66">
        <v>1.1599999999999999</v>
      </c>
      <c r="H692" s="65">
        <v>1</v>
      </c>
      <c r="I692" s="65">
        <v>3</v>
      </c>
      <c r="J692" s="65">
        <v>5</v>
      </c>
    </row>
    <row r="693" spans="2:10" ht="14.4">
      <c r="B693" s="61" t="s">
        <v>762</v>
      </c>
      <c r="C693" s="62" t="s">
        <v>1888</v>
      </c>
      <c r="D693" s="61" t="s">
        <v>396</v>
      </c>
      <c r="E693" s="61" t="s">
        <v>1911</v>
      </c>
      <c r="F693" s="64">
        <v>3.0225391893000002</v>
      </c>
      <c r="G693" s="66">
        <v>8.11</v>
      </c>
      <c r="H693" s="65">
        <v>3</v>
      </c>
      <c r="I693" s="65">
        <v>24</v>
      </c>
      <c r="J693" s="65">
        <v>36</v>
      </c>
    </row>
    <row r="694" spans="2:10" ht="14.4">
      <c r="B694" s="61" t="s">
        <v>763</v>
      </c>
      <c r="C694" s="62" t="s">
        <v>1888</v>
      </c>
      <c r="D694" s="61" t="s">
        <v>396</v>
      </c>
      <c r="E694" s="61" t="s">
        <v>1912</v>
      </c>
      <c r="F694" s="64">
        <v>1.3895159174</v>
      </c>
      <c r="G694" s="66">
        <v>2.4500000000000002</v>
      </c>
      <c r="H694" s="65">
        <v>1</v>
      </c>
      <c r="I694" s="65">
        <v>7</v>
      </c>
      <c r="J694" s="65">
        <v>11</v>
      </c>
    </row>
    <row r="695" spans="2:10" ht="14.4">
      <c r="B695" s="61" t="s">
        <v>1070</v>
      </c>
      <c r="C695" s="62" t="s">
        <v>1888</v>
      </c>
      <c r="D695" s="61" t="s">
        <v>396</v>
      </c>
      <c r="E695" s="61" t="s">
        <v>1913</v>
      </c>
      <c r="F695" s="64">
        <v>0.54692930640000004</v>
      </c>
      <c r="G695" s="66">
        <v>1.26</v>
      </c>
      <c r="H695" s="65">
        <v>1</v>
      </c>
      <c r="I695" s="65">
        <v>4</v>
      </c>
      <c r="J695" s="65">
        <v>6</v>
      </c>
    </row>
    <row r="696" spans="2:10" ht="14.4">
      <c r="B696" s="61" t="s">
        <v>764</v>
      </c>
      <c r="C696" s="62" t="s">
        <v>1888</v>
      </c>
      <c r="D696" s="61" t="s">
        <v>396</v>
      </c>
      <c r="E696" s="61" t="s">
        <v>1914</v>
      </c>
      <c r="F696" s="64">
        <v>0.39848182269999999</v>
      </c>
      <c r="G696" s="66">
        <v>1</v>
      </c>
      <c r="H696" s="65">
        <v>1</v>
      </c>
      <c r="I696" s="65">
        <v>3</v>
      </c>
      <c r="J696" s="65">
        <v>5</v>
      </c>
    </row>
    <row r="697" spans="2:10" ht="14.4">
      <c r="B697" s="61" t="s">
        <v>765</v>
      </c>
      <c r="C697" s="62" t="s">
        <v>1915</v>
      </c>
      <c r="D697" s="61" t="s">
        <v>1174</v>
      </c>
      <c r="E697" s="61" t="s">
        <v>1916</v>
      </c>
      <c r="F697" s="64">
        <v>13.369212765</v>
      </c>
      <c r="G697" s="66">
        <v>27.87</v>
      </c>
      <c r="H697" s="65">
        <v>9</v>
      </c>
      <c r="I697" s="65">
        <v>84</v>
      </c>
      <c r="J697" s="65">
        <v>125</v>
      </c>
    </row>
    <row r="698" spans="2:10" ht="14.4">
      <c r="B698" s="61" t="s">
        <v>766</v>
      </c>
      <c r="C698" s="62" t="s">
        <v>1915</v>
      </c>
      <c r="D698" s="61" t="s">
        <v>1174</v>
      </c>
      <c r="E698" s="61" t="s">
        <v>1917</v>
      </c>
      <c r="F698" s="64">
        <v>6.3266394962000003</v>
      </c>
      <c r="G698" s="66">
        <v>14.92</v>
      </c>
      <c r="H698" s="65">
        <v>5</v>
      </c>
      <c r="I698" s="65">
        <v>45</v>
      </c>
      <c r="J698" s="65">
        <v>67</v>
      </c>
    </row>
    <row r="699" spans="2:10" ht="14.4">
      <c r="B699" s="61" t="s">
        <v>767</v>
      </c>
      <c r="C699" s="62" t="s">
        <v>1915</v>
      </c>
      <c r="D699" s="61" t="s">
        <v>1174</v>
      </c>
      <c r="E699" s="61" t="s">
        <v>1918</v>
      </c>
      <c r="F699" s="64">
        <v>2.8985806311000002</v>
      </c>
      <c r="G699" s="66">
        <v>6.95</v>
      </c>
      <c r="H699" s="65">
        <v>2</v>
      </c>
      <c r="I699" s="65">
        <v>21</v>
      </c>
      <c r="J699" s="65">
        <v>31</v>
      </c>
    </row>
    <row r="700" spans="2:10" ht="14.4">
      <c r="B700" s="61" t="s">
        <v>897</v>
      </c>
      <c r="C700" s="62" t="s">
        <v>1915</v>
      </c>
      <c r="D700" s="61" t="s">
        <v>1174</v>
      </c>
      <c r="E700" s="61" t="s">
        <v>1919</v>
      </c>
      <c r="F700" s="64">
        <v>9.4425586432999999</v>
      </c>
      <c r="G700" s="66">
        <v>11.68</v>
      </c>
      <c r="H700" s="65">
        <v>4</v>
      </c>
      <c r="I700" s="65">
        <v>35</v>
      </c>
      <c r="J700" s="65">
        <v>53</v>
      </c>
    </row>
    <row r="701" spans="2:10" ht="14.4">
      <c r="B701" s="61" t="s">
        <v>768</v>
      </c>
      <c r="C701" s="62" t="s">
        <v>1915</v>
      </c>
      <c r="D701" s="61" t="s">
        <v>396</v>
      </c>
      <c r="E701" s="61" t="s">
        <v>1920</v>
      </c>
      <c r="F701" s="64">
        <v>5.4435025041999996</v>
      </c>
      <c r="G701" s="66">
        <v>13.17</v>
      </c>
      <c r="H701" s="65">
        <v>4</v>
      </c>
      <c r="I701" s="65">
        <v>40</v>
      </c>
      <c r="J701" s="65">
        <v>59</v>
      </c>
    </row>
    <row r="702" spans="2:10" ht="14.4">
      <c r="B702" s="61" t="s">
        <v>769</v>
      </c>
      <c r="C702" s="62" t="s">
        <v>1915</v>
      </c>
      <c r="D702" s="61" t="s">
        <v>396</v>
      </c>
      <c r="E702" s="61" t="s">
        <v>1921</v>
      </c>
      <c r="F702" s="64">
        <v>2.6816988865</v>
      </c>
      <c r="G702" s="66">
        <v>7.18</v>
      </c>
      <c r="H702" s="65">
        <v>2</v>
      </c>
      <c r="I702" s="65">
        <v>22</v>
      </c>
      <c r="J702" s="65">
        <v>32</v>
      </c>
    </row>
    <row r="703" spans="2:10" ht="14.4">
      <c r="B703" s="61" t="s">
        <v>1071</v>
      </c>
      <c r="C703" s="62" t="s">
        <v>1915</v>
      </c>
      <c r="D703" s="61" t="s">
        <v>396</v>
      </c>
      <c r="E703" s="61" t="s">
        <v>1922</v>
      </c>
      <c r="F703" s="64">
        <v>1.3571932740999999</v>
      </c>
      <c r="G703" s="66">
        <v>4.0199999999999996</v>
      </c>
      <c r="H703" s="65">
        <v>1</v>
      </c>
      <c r="I703" s="65">
        <v>12</v>
      </c>
      <c r="J703" s="65">
        <v>18</v>
      </c>
    </row>
    <row r="704" spans="2:10" ht="14.4">
      <c r="B704" s="61" t="s">
        <v>770</v>
      </c>
      <c r="C704" s="62" t="s">
        <v>1915</v>
      </c>
      <c r="D704" s="61" t="s">
        <v>396</v>
      </c>
      <c r="E704" s="61" t="s">
        <v>1923</v>
      </c>
      <c r="F704" s="64">
        <v>1.9311470311000001</v>
      </c>
      <c r="G704" s="66">
        <v>6.6</v>
      </c>
      <c r="H704" s="65">
        <v>2</v>
      </c>
      <c r="I704" s="65">
        <v>20</v>
      </c>
      <c r="J704" s="65">
        <v>30</v>
      </c>
    </row>
    <row r="705" spans="2:10" ht="14.4">
      <c r="B705" s="61" t="s">
        <v>771</v>
      </c>
      <c r="C705" s="62" t="s">
        <v>1915</v>
      </c>
      <c r="D705" s="61" t="s">
        <v>396</v>
      </c>
      <c r="E705" s="61" t="s">
        <v>1924</v>
      </c>
      <c r="F705" s="64">
        <v>0.80348031730000002</v>
      </c>
      <c r="G705" s="66">
        <v>3.2</v>
      </c>
      <c r="H705" s="65">
        <v>1</v>
      </c>
      <c r="I705" s="65">
        <v>10</v>
      </c>
      <c r="J705" s="65">
        <v>14</v>
      </c>
    </row>
    <row r="706" spans="2:10" ht="14.4">
      <c r="B706" s="61" t="s">
        <v>772</v>
      </c>
      <c r="C706" s="62" t="s">
        <v>1915</v>
      </c>
      <c r="D706" s="61" t="s">
        <v>396</v>
      </c>
      <c r="E706" s="61" t="s">
        <v>1925</v>
      </c>
      <c r="F706" s="64">
        <v>1.9181458987</v>
      </c>
      <c r="G706" s="66">
        <v>5.32</v>
      </c>
      <c r="H706" s="65">
        <v>2</v>
      </c>
      <c r="I706" s="65">
        <v>16</v>
      </c>
      <c r="J706" s="65">
        <v>24</v>
      </c>
    </row>
    <row r="707" spans="2:10" ht="14.4">
      <c r="B707" s="61" t="s">
        <v>773</v>
      </c>
      <c r="C707" s="62" t="s">
        <v>1915</v>
      </c>
      <c r="D707" s="61" t="s">
        <v>396</v>
      </c>
      <c r="E707" s="61" t="s">
        <v>1926</v>
      </c>
      <c r="F707" s="64">
        <v>0.67103563430000002</v>
      </c>
      <c r="G707" s="66">
        <v>2.1800000000000002</v>
      </c>
      <c r="H707" s="65">
        <v>1</v>
      </c>
      <c r="I707" s="65">
        <v>7</v>
      </c>
      <c r="J707" s="65">
        <v>10</v>
      </c>
    </row>
    <row r="708" spans="2:10" ht="14.4">
      <c r="B708" s="61" t="s">
        <v>981</v>
      </c>
      <c r="C708" s="62" t="s">
        <v>1915</v>
      </c>
      <c r="D708" s="61" t="s">
        <v>396</v>
      </c>
      <c r="E708" s="61" t="s">
        <v>1927</v>
      </c>
      <c r="F708" s="64">
        <v>1.4692582382999999</v>
      </c>
      <c r="G708" s="66">
        <v>4.0199999999999996</v>
      </c>
      <c r="H708" s="65">
        <v>1</v>
      </c>
      <c r="I708" s="65">
        <v>12</v>
      </c>
      <c r="J708" s="65">
        <v>18</v>
      </c>
    </row>
    <row r="709" spans="2:10" ht="14.4">
      <c r="B709" s="61" t="s">
        <v>982</v>
      </c>
      <c r="C709" s="62" t="s">
        <v>1915</v>
      </c>
      <c r="D709" s="61" t="s">
        <v>396</v>
      </c>
      <c r="E709" s="61" t="s">
        <v>1928</v>
      </c>
      <c r="F709" s="64">
        <v>0.3960193052</v>
      </c>
      <c r="G709" s="66">
        <v>1.43</v>
      </c>
      <c r="H709" s="65">
        <v>1</v>
      </c>
      <c r="I709" s="65">
        <v>4</v>
      </c>
      <c r="J709" s="65">
        <v>6</v>
      </c>
    </row>
    <row r="710" spans="2:10" ht="14.4">
      <c r="B710" s="61" t="s">
        <v>774</v>
      </c>
      <c r="C710" s="62" t="s">
        <v>1915</v>
      </c>
      <c r="D710" s="61" t="s">
        <v>396</v>
      </c>
      <c r="E710" s="61" t="s">
        <v>1929</v>
      </c>
      <c r="F710" s="64">
        <v>6.3702811816000002</v>
      </c>
      <c r="G710" s="66">
        <v>17.809999999999999</v>
      </c>
      <c r="H710" s="65">
        <v>6</v>
      </c>
      <c r="I710" s="65">
        <v>53</v>
      </c>
      <c r="J710" s="65">
        <v>80</v>
      </c>
    </row>
    <row r="711" spans="2:10" ht="14.4">
      <c r="B711" s="61" t="s">
        <v>775</v>
      </c>
      <c r="C711" s="62" t="s">
        <v>1915</v>
      </c>
      <c r="D711" s="61" t="s">
        <v>396</v>
      </c>
      <c r="E711" s="61" t="s">
        <v>1930</v>
      </c>
      <c r="F711" s="64">
        <v>2.6925083855</v>
      </c>
      <c r="G711" s="66">
        <v>8.7200000000000006</v>
      </c>
      <c r="H711" s="65">
        <v>3</v>
      </c>
      <c r="I711" s="65">
        <v>26</v>
      </c>
      <c r="J711" s="65">
        <v>39</v>
      </c>
    </row>
    <row r="712" spans="2:10" ht="14.4">
      <c r="B712" s="61" t="s">
        <v>898</v>
      </c>
      <c r="C712" s="62" t="s">
        <v>1915</v>
      </c>
      <c r="D712" s="61" t="s">
        <v>396</v>
      </c>
      <c r="E712" s="61" t="s">
        <v>1931</v>
      </c>
      <c r="F712" s="64">
        <v>1.2714219584999999</v>
      </c>
      <c r="G712" s="66">
        <v>4.6399999999999997</v>
      </c>
      <c r="H712" s="65">
        <v>2</v>
      </c>
      <c r="I712" s="65">
        <v>14</v>
      </c>
      <c r="J712" s="65">
        <v>21</v>
      </c>
    </row>
    <row r="713" spans="2:10" ht="14.4">
      <c r="B713" s="61" t="s">
        <v>1932</v>
      </c>
      <c r="C713" s="62" t="s">
        <v>1933</v>
      </c>
      <c r="D713" s="61" t="s">
        <v>1174</v>
      </c>
      <c r="E713" s="61" t="s">
        <v>1934</v>
      </c>
      <c r="F713" s="64">
        <v>0.26017014440000003</v>
      </c>
      <c r="G713" s="66">
        <v>1</v>
      </c>
      <c r="H713" s="65">
        <v>1</v>
      </c>
      <c r="I713" s="65">
        <v>3</v>
      </c>
      <c r="J713" s="65">
        <v>5</v>
      </c>
    </row>
    <row r="714" spans="2:10" ht="14.4">
      <c r="B714" s="61" t="s">
        <v>776</v>
      </c>
      <c r="C714" s="62" t="s">
        <v>1933</v>
      </c>
      <c r="D714" s="61" t="s">
        <v>396</v>
      </c>
      <c r="E714" s="61" t="s">
        <v>1935</v>
      </c>
      <c r="F714" s="64">
        <v>0.1472812476</v>
      </c>
      <c r="G714" s="66">
        <v>1</v>
      </c>
      <c r="H714" s="65">
        <v>1</v>
      </c>
      <c r="I714" s="65">
        <v>3</v>
      </c>
      <c r="J714" s="65">
        <v>5</v>
      </c>
    </row>
    <row r="715" spans="2:10" ht="14.4">
      <c r="B715" s="61" t="s">
        <v>777</v>
      </c>
      <c r="C715" s="62" t="s">
        <v>1933</v>
      </c>
      <c r="D715" s="61" t="s">
        <v>396</v>
      </c>
      <c r="E715" s="61" t="s">
        <v>1936</v>
      </c>
      <c r="F715" s="64">
        <v>3.889884114</v>
      </c>
      <c r="G715" s="66">
        <v>11.02</v>
      </c>
      <c r="H715" s="65">
        <v>4</v>
      </c>
      <c r="I715" s="65">
        <v>33</v>
      </c>
      <c r="J715" s="65">
        <v>50</v>
      </c>
    </row>
    <row r="716" spans="2:10" ht="14.4">
      <c r="B716" s="61" t="s">
        <v>778</v>
      </c>
      <c r="C716" s="62" t="s">
        <v>1933</v>
      </c>
      <c r="D716" s="61" t="s">
        <v>396</v>
      </c>
      <c r="E716" s="61" t="s">
        <v>1937</v>
      </c>
      <c r="F716" s="64">
        <v>0.91865119719999999</v>
      </c>
      <c r="G716" s="66">
        <v>2.81</v>
      </c>
      <c r="H716" s="65">
        <v>1</v>
      </c>
      <c r="I716" s="65">
        <v>8</v>
      </c>
      <c r="J716" s="65">
        <v>13</v>
      </c>
    </row>
    <row r="717" spans="2:10" ht="14.4">
      <c r="B717" s="61" t="s">
        <v>779</v>
      </c>
      <c r="C717" s="62" t="s">
        <v>1933</v>
      </c>
      <c r="D717" s="61" t="s">
        <v>396</v>
      </c>
      <c r="E717" s="61" t="s">
        <v>1938</v>
      </c>
      <c r="F717" s="64">
        <v>3.1763731213000002</v>
      </c>
      <c r="G717" s="66">
        <v>9.74</v>
      </c>
      <c r="H717" s="65">
        <v>3</v>
      </c>
      <c r="I717" s="65">
        <v>29</v>
      </c>
      <c r="J717" s="65">
        <v>44</v>
      </c>
    </row>
    <row r="718" spans="2:10" ht="14.4">
      <c r="B718" s="61" t="s">
        <v>780</v>
      </c>
      <c r="C718" s="62" t="s">
        <v>1933</v>
      </c>
      <c r="D718" s="61" t="s">
        <v>396</v>
      </c>
      <c r="E718" s="61" t="s">
        <v>1939</v>
      </c>
      <c r="F718" s="64">
        <v>1.0210288445</v>
      </c>
      <c r="G718" s="66">
        <v>2.87</v>
      </c>
      <c r="H718" s="65">
        <v>1</v>
      </c>
      <c r="I718" s="65">
        <v>9</v>
      </c>
      <c r="J718" s="65">
        <v>13</v>
      </c>
    </row>
    <row r="719" spans="2:10" ht="14.4">
      <c r="B719" s="61" t="s">
        <v>781</v>
      </c>
      <c r="C719" s="62" t="s">
        <v>1933</v>
      </c>
      <c r="D719" s="61" t="s">
        <v>396</v>
      </c>
      <c r="E719" s="61" t="s">
        <v>1940</v>
      </c>
      <c r="F719" s="64">
        <v>3.7224758751000002</v>
      </c>
      <c r="G719" s="66">
        <v>11.67</v>
      </c>
      <c r="H719" s="65">
        <v>4</v>
      </c>
      <c r="I719" s="65">
        <v>35</v>
      </c>
      <c r="J719" s="65">
        <v>53</v>
      </c>
    </row>
    <row r="720" spans="2:10" ht="14.4">
      <c r="B720" s="61" t="s">
        <v>782</v>
      </c>
      <c r="C720" s="62" t="s">
        <v>1933</v>
      </c>
      <c r="D720" s="61" t="s">
        <v>396</v>
      </c>
      <c r="E720" s="61" t="s">
        <v>1941</v>
      </c>
      <c r="F720" s="64">
        <v>1.2039168499999999</v>
      </c>
      <c r="G720" s="66">
        <v>3.63</v>
      </c>
      <c r="H720" s="65">
        <v>1</v>
      </c>
      <c r="I720" s="65">
        <v>11</v>
      </c>
      <c r="J720" s="65">
        <v>16</v>
      </c>
    </row>
    <row r="721" spans="2:10" ht="14.4">
      <c r="B721" s="61" t="s">
        <v>1072</v>
      </c>
      <c r="C721" s="62" t="s">
        <v>1933</v>
      </c>
      <c r="D721" s="61" t="s">
        <v>396</v>
      </c>
      <c r="E721" s="61" t="s">
        <v>1942</v>
      </c>
      <c r="F721" s="64">
        <v>1.9174923423000001</v>
      </c>
      <c r="G721" s="66">
        <v>6.45</v>
      </c>
      <c r="H721" s="65">
        <v>2</v>
      </c>
      <c r="I721" s="65">
        <v>19</v>
      </c>
      <c r="J721" s="65">
        <v>29</v>
      </c>
    </row>
    <row r="722" spans="2:10" ht="14.4">
      <c r="B722" s="61" t="s">
        <v>1073</v>
      </c>
      <c r="C722" s="62" t="s">
        <v>1933</v>
      </c>
      <c r="D722" s="61" t="s">
        <v>396</v>
      </c>
      <c r="E722" s="61" t="s">
        <v>1943</v>
      </c>
      <c r="F722" s="64">
        <v>0.78089672580000002</v>
      </c>
      <c r="G722" s="66">
        <v>2.42</v>
      </c>
      <c r="H722" s="65">
        <v>1</v>
      </c>
      <c r="I722" s="65">
        <v>7</v>
      </c>
      <c r="J722" s="65">
        <v>11</v>
      </c>
    </row>
    <row r="723" spans="2:10" ht="14.4">
      <c r="B723" s="61" t="s">
        <v>1074</v>
      </c>
      <c r="C723" s="62" t="s">
        <v>1933</v>
      </c>
      <c r="D723" s="61" t="s">
        <v>396</v>
      </c>
      <c r="E723" s="61" t="s">
        <v>1944</v>
      </c>
      <c r="F723" s="64">
        <v>2.1113072668999999</v>
      </c>
      <c r="G723" s="66">
        <v>5.62</v>
      </c>
      <c r="H723" s="65">
        <v>2</v>
      </c>
      <c r="I723" s="65">
        <v>17</v>
      </c>
      <c r="J723" s="65">
        <v>25</v>
      </c>
    </row>
    <row r="724" spans="2:10" ht="14.4">
      <c r="B724" s="61" t="s">
        <v>1075</v>
      </c>
      <c r="C724" s="62" t="s">
        <v>1933</v>
      </c>
      <c r="D724" s="61" t="s">
        <v>396</v>
      </c>
      <c r="E724" s="61" t="s">
        <v>1945</v>
      </c>
      <c r="F724" s="64">
        <v>0.77272298719999999</v>
      </c>
      <c r="G724" s="66">
        <v>2.27</v>
      </c>
      <c r="H724" s="65">
        <v>1</v>
      </c>
      <c r="I724" s="65">
        <v>7</v>
      </c>
      <c r="J724" s="65">
        <v>10</v>
      </c>
    </row>
    <row r="725" spans="2:10" ht="14.4">
      <c r="B725" s="61" t="s">
        <v>1076</v>
      </c>
      <c r="C725" s="62" t="s">
        <v>1933</v>
      </c>
      <c r="D725" s="61" t="s">
        <v>396</v>
      </c>
      <c r="E725" s="61" t="s">
        <v>1946</v>
      </c>
      <c r="F725" s="64">
        <v>6.7385891483</v>
      </c>
      <c r="G725" s="66">
        <v>17</v>
      </c>
      <c r="H725" s="65">
        <v>6</v>
      </c>
      <c r="I725" s="65">
        <v>51</v>
      </c>
      <c r="J725" s="65">
        <v>77</v>
      </c>
    </row>
    <row r="726" spans="2:10" ht="14.4">
      <c r="B726" s="61" t="s">
        <v>1077</v>
      </c>
      <c r="C726" s="62" t="s">
        <v>1933</v>
      </c>
      <c r="D726" s="61" t="s">
        <v>396</v>
      </c>
      <c r="E726" s="61" t="s">
        <v>1947</v>
      </c>
      <c r="F726" s="64">
        <v>3.8669973162</v>
      </c>
      <c r="G726" s="66">
        <v>9.85</v>
      </c>
      <c r="H726" s="65">
        <v>3</v>
      </c>
      <c r="I726" s="65">
        <v>30</v>
      </c>
      <c r="J726" s="65">
        <v>44</v>
      </c>
    </row>
    <row r="727" spans="2:10" ht="14.4">
      <c r="B727" s="61" t="s">
        <v>1078</v>
      </c>
      <c r="C727" s="62" t="s">
        <v>1933</v>
      </c>
      <c r="D727" s="61" t="s">
        <v>396</v>
      </c>
      <c r="E727" s="61" t="s">
        <v>1948</v>
      </c>
      <c r="F727" s="64">
        <v>2.9103655036</v>
      </c>
      <c r="G727" s="66">
        <v>7.95</v>
      </c>
      <c r="H727" s="65">
        <v>3</v>
      </c>
      <c r="I727" s="65">
        <v>24</v>
      </c>
      <c r="J727" s="65">
        <v>36</v>
      </c>
    </row>
    <row r="728" spans="2:10" ht="14.4">
      <c r="B728" s="61" t="s">
        <v>1079</v>
      </c>
      <c r="C728" s="62" t="s">
        <v>1933</v>
      </c>
      <c r="D728" s="61" t="s">
        <v>396</v>
      </c>
      <c r="E728" s="61" t="s">
        <v>1949</v>
      </c>
      <c r="F728" s="64">
        <v>0.834987178</v>
      </c>
      <c r="G728" s="66">
        <v>2.48</v>
      </c>
      <c r="H728" s="65">
        <v>1</v>
      </c>
      <c r="I728" s="65">
        <v>7</v>
      </c>
      <c r="J728" s="65">
        <v>11</v>
      </c>
    </row>
    <row r="729" spans="2:10" ht="14.4">
      <c r="B729" s="61" t="s">
        <v>1080</v>
      </c>
      <c r="C729" s="62" t="s">
        <v>1933</v>
      </c>
      <c r="D729" s="61" t="s">
        <v>396</v>
      </c>
      <c r="E729" s="61" t="s">
        <v>1950</v>
      </c>
      <c r="F729" s="64">
        <v>4.3570948301000003</v>
      </c>
      <c r="G729" s="66">
        <v>8.93</v>
      </c>
      <c r="H729" s="65">
        <v>3</v>
      </c>
      <c r="I729" s="65">
        <v>27</v>
      </c>
      <c r="J729" s="65">
        <v>40</v>
      </c>
    </row>
    <row r="730" spans="2:10" ht="14.4">
      <c r="B730" s="61" t="s">
        <v>1081</v>
      </c>
      <c r="C730" s="62" t="s">
        <v>1933</v>
      </c>
      <c r="D730" s="61" t="s">
        <v>396</v>
      </c>
      <c r="E730" s="61" t="s">
        <v>1951</v>
      </c>
      <c r="F730" s="64">
        <v>1.9956643767</v>
      </c>
      <c r="G730" s="66">
        <v>4.5</v>
      </c>
      <c r="H730" s="65">
        <v>2</v>
      </c>
      <c r="I730" s="65">
        <v>14</v>
      </c>
      <c r="J730" s="65">
        <v>20</v>
      </c>
    </row>
    <row r="731" spans="2:10" ht="14.4">
      <c r="B731" s="61" t="s">
        <v>783</v>
      </c>
      <c r="C731" s="62" t="s">
        <v>1952</v>
      </c>
      <c r="D731" s="61" t="s">
        <v>396</v>
      </c>
      <c r="E731" s="61" t="s">
        <v>1953</v>
      </c>
      <c r="F731" s="64">
        <v>1.0608510917</v>
      </c>
      <c r="G731" s="66">
        <v>3.33</v>
      </c>
      <c r="H731" s="65">
        <v>1</v>
      </c>
      <c r="I731" s="65">
        <v>10</v>
      </c>
      <c r="J731" s="65">
        <v>15</v>
      </c>
    </row>
    <row r="732" spans="2:10" ht="14.4">
      <c r="B732" s="61" t="s">
        <v>784</v>
      </c>
      <c r="C732" s="62" t="s">
        <v>1952</v>
      </c>
      <c r="D732" s="61" t="s">
        <v>396</v>
      </c>
      <c r="E732" s="61" t="s">
        <v>1954</v>
      </c>
      <c r="F732" s="64">
        <v>0.3215957706</v>
      </c>
      <c r="G732" s="66">
        <v>1.35</v>
      </c>
      <c r="H732" s="65">
        <v>1</v>
      </c>
      <c r="I732" s="65">
        <v>4</v>
      </c>
      <c r="J732" s="65">
        <v>6</v>
      </c>
    </row>
    <row r="733" spans="2:10" ht="14.4">
      <c r="B733" s="61" t="s">
        <v>1082</v>
      </c>
      <c r="C733" s="62" t="s">
        <v>1952</v>
      </c>
      <c r="D733" s="61" t="s">
        <v>396</v>
      </c>
      <c r="E733" s="61" t="s">
        <v>1955</v>
      </c>
      <c r="F733" s="64">
        <v>0.99725055600000001</v>
      </c>
      <c r="G733" s="66">
        <v>2.65</v>
      </c>
      <c r="H733" s="65">
        <v>1</v>
      </c>
      <c r="I733" s="65">
        <v>8</v>
      </c>
      <c r="J733" s="65">
        <v>12</v>
      </c>
    </row>
    <row r="734" spans="2:10" ht="14.4">
      <c r="B734" s="61" t="s">
        <v>1083</v>
      </c>
      <c r="C734" s="62" t="s">
        <v>1952</v>
      </c>
      <c r="D734" s="61" t="s">
        <v>396</v>
      </c>
      <c r="E734" s="61" t="s">
        <v>1956</v>
      </c>
      <c r="F734" s="64">
        <v>0.38255980150000002</v>
      </c>
      <c r="G734" s="66">
        <v>1.41</v>
      </c>
      <c r="H734" s="65">
        <v>1</v>
      </c>
      <c r="I734" s="65">
        <v>4</v>
      </c>
      <c r="J734" s="65">
        <v>6</v>
      </c>
    </row>
    <row r="735" spans="2:10" ht="14.4">
      <c r="B735" s="61" t="s">
        <v>1084</v>
      </c>
      <c r="C735" s="62" t="s">
        <v>1952</v>
      </c>
      <c r="D735" s="61" t="s">
        <v>396</v>
      </c>
      <c r="E735" s="61" t="s">
        <v>1957</v>
      </c>
      <c r="F735" s="64">
        <v>2.8549100445</v>
      </c>
      <c r="G735" s="66">
        <v>8.1999999999999993</v>
      </c>
      <c r="H735" s="65">
        <v>3</v>
      </c>
      <c r="I735" s="65">
        <v>25</v>
      </c>
      <c r="J735" s="65">
        <v>37</v>
      </c>
    </row>
    <row r="736" spans="2:10" ht="14.4">
      <c r="B736" s="61" t="s">
        <v>1085</v>
      </c>
      <c r="C736" s="62" t="s">
        <v>1952</v>
      </c>
      <c r="D736" s="61" t="s">
        <v>396</v>
      </c>
      <c r="E736" s="61" t="s">
        <v>1958</v>
      </c>
      <c r="F736" s="64">
        <v>1.0696274317000001</v>
      </c>
      <c r="G736" s="66">
        <v>4.03</v>
      </c>
      <c r="H736" s="65">
        <v>1</v>
      </c>
      <c r="I736" s="65">
        <v>12</v>
      </c>
      <c r="J736" s="65">
        <v>18</v>
      </c>
    </row>
    <row r="737" spans="2:10" ht="14.4">
      <c r="B737" s="61" t="s">
        <v>899</v>
      </c>
      <c r="C737" s="62" t="s">
        <v>1952</v>
      </c>
      <c r="D737" s="61" t="s">
        <v>396</v>
      </c>
      <c r="E737" s="61" t="s">
        <v>1959</v>
      </c>
      <c r="F737" s="64">
        <v>1.5351905257</v>
      </c>
      <c r="G737" s="66">
        <v>5</v>
      </c>
      <c r="H737" s="65">
        <v>2</v>
      </c>
      <c r="I737" s="65">
        <v>15</v>
      </c>
      <c r="J737" s="65">
        <v>23</v>
      </c>
    </row>
    <row r="738" spans="2:10" ht="14.4">
      <c r="B738" s="61" t="s">
        <v>1171</v>
      </c>
      <c r="C738" s="62" t="s">
        <v>1952</v>
      </c>
      <c r="D738" s="61" t="s">
        <v>396</v>
      </c>
      <c r="E738" s="61" t="s">
        <v>1960</v>
      </c>
      <c r="F738" s="64">
        <v>1.7959256556000001</v>
      </c>
      <c r="G738" s="66">
        <v>5.81</v>
      </c>
      <c r="H738" s="65">
        <v>2</v>
      </c>
      <c r="I738" s="65">
        <v>17</v>
      </c>
      <c r="J738" s="65">
        <v>26</v>
      </c>
    </row>
    <row r="739" spans="2:10" ht="14.4">
      <c r="B739" s="61" t="s">
        <v>1172</v>
      </c>
      <c r="C739" s="62" t="s">
        <v>1952</v>
      </c>
      <c r="D739" s="61" t="s">
        <v>396</v>
      </c>
      <c r="E739" s="61" t="s">
        <v>1961</v>
      </c>
      <c r="F739" s="64">
        <v>0.84260454760000003</v>
      </c>
      <c r="G739" s="66">
        <v>2.91</v>
      </c>
      <c r="H739" s="65">
        <v>1</v>
      </c>
      <c r="I739" s="65">
        <v>9</v>
      </c>
      <c r="J739" s="65">
        <v>13</v>
      </c>
    </row>
    <row r="740" spans="2:10" ht="14.4">
      <c r="B740" s="61" t="s">
        <v>983</v>
      </c>
      <c r="C740" s="62" t="s">
        <v>1962</v>
      </c>
      <c r="D740" s="61" t="s">
        <v>1174</v>
      </c>
      <c r="E740" s="61" t="s">
        <v>1963</v>
      </c>
      <c r="F740" s="64">
        <v>42.053695914999999</v>
      </c>
      <c r="G740" s="66">
        <v>41.46</v>
      </c>
      <c r="H740" s="65">
        <v>14</v>
      </c>
      <c r="I740" s="65">
        <v>124</v>
      </c>
      <c r="J740" s="65">
        <v>187</v>
      </c>
    </row>
    <row r="741" spans="2:10" ht="14.4">
      <c r="B741" s="61" t="s">
        <v>984</v>
      </c>
      <c r="C741" s="62" t="s">
        <v>1962</v>
      </c>
      <c r="D741" s="61" t="s">
        <v>1174</v>
      </c>
      <c r="E741" s="61" t="s">
        <v>1964</v>
      </c>
      <c r="F741" s="64">
        <v>24.162416916000002</v>
      </c>
      <c r="G741" s="66">
        <v>24.41</v>
      </c>
      <c r="H741" s="65">
        <v>8</v>
      </c>
      <c r="I741" s="65">
        <v>73</v>
      </c>
      <c r="J741" s="65">
        <v>110</v>
      </c>
    </row>
    <row r="742" spans="2:10" ht="14.4">
      <c r="B742" s="61" t="s">
        <v>985</v>
      </c>
      <c r="C742" s="62" t="s">
        <v>1962</v>
      </c>
      <c r="D742" s="61" t="s">
        <v>1174</v>
      </c>
      <c r="E742" s="61" t="s">
        <v>1965</v>
      </c>
      <c r="F742" s="64">
        <v>13.201738305999999</v>
      </c>
      <c r="G742" s="66">
        <v>12.84</v>
      </c>
      <c r="H742" s="65">
        <v>4</v>
      </c>
      <c r="I742" s="65">
        <v>39</v>
      </c>
      <c r="J742" s="65">
        <v>58</v>
      </c>
    </row>
    <row r="743" spans="2:10" ht="14.4">
      <c r="B743" s="61" t="s">
        <v>900</v>
      </c>
      <c r="C743" s="62" t="s">
        <v>1962</v>
      </c>
      <c r="D743" s="61" t="s">
        <v>1174</v>
      </c>
      <c r="E743" s="61" t="s">
        <v>1966</v>
      </c>
      <c r="F743" s="64">
        <v>12.720051406</v>
      </c>
      <c r="G743" s="66">
        <v>17.920000000000002</v>
      </c>
      <c r="H743" s="65">
        <v>6</v>
      </c>
      <c r="I743" s="65">
        <v>54</v>
      </c>
      <c r="J743" s="65">
        <v>81</v>
      </c>
    </row>
    <row r="744" spans="2:10" ht="14.4">
      <c r="B744" s="61" t="s">
        <v>901</v>
      </c>
      <c r="C744" s="62" t="s">
        <v>1962</v>
      </c>
      <c r="D744" s="61" t="s">
        <v>1174</v>
      </c>
      <c r="E744" s="61" t="s">
        <v>1967</v>
      </c>
      <c r="F744" s="64">
        <v>5.2748511821999999</v>
      </c>
      <c r="G744" s="66">
        <v>9.0299999999999994</v>
      </c>
      <c r="H744" s="65">
        <v>3</v>
      </c>
      <c r="I744" s="65">
        <v>27</v>
      </c>
      <c r="J744" s="65">
        <v>41</v>
      </c>
    </row>
    <row r="745" spans="2:10" ht="14.4">
      <c r="B745" s="61" t="s">
        <v>785</v>
      </c>
      <c r="C745" s="62" t="s">
        <v>1962</v>
      </c>
      <c r="D745" s="61" t="s">
        <v>1174</v>
      </c>
      <c r="E745" s="61" t="s">
        <v>1968</v>
      </c>
      <c r="F745" s="64">
        <v>7.5365655900000004</v>
      </c>
      <c r="G745" s="66">
        <v>10.45</v>
      </c>
      <c r="H745" s="65">
        <v>3</v>
      </c>
      <c r="I745" s="65">
        <v>31</v>
      </c>
      <c r="J745" s="65">
        <v>47</v>
      </c>
    </row>
    <row r="746" spans="2:10" ht="14.4">
      <c r="B746" s="61" t="s">
        <v>902</v>
      </c>
      <c r="C746" s="62" t="s">
        <v>1962</v>
      </c>
      <c r="D746" s="61" t="s">
        <v>1174</v>
      </c>
      <c r="E746" s="61" t="s">
        <v>1969</v>
      </c>
      <c r="F746" s="64">
        <v>11.387779706</v>
      </c>
      <c r="G746" s="66">
        <v>17.329999999999998</v>
      </c>
      <c r="H746" s="65">
        <v>6</v>
      </c>
      <c r="I746" s="65">
        <v>52</v>
      </c>
      <c r="J746" s="65">
        <v>78</v>
      </c>
    </row>
    <row r="747" spans="2:10" ht="14.4">
      <c r="B747" s="61" t="s">
        <v>903</v>
      </c>
      <c r="C747" s="62" t="s">
        <v>1962</v>
      </c>
      <c r="D747" s="61" t="s">
        <v>1174</v>
      </c>
      <c r="E747" s="61" t="s">
        <v>1970</v>
      </c>
      <c r="F747" s="64">
        <v>5.7468568019999999</v>
      </c>
      <c r="G747" s="66">
        <v>7.55</v>
      </c>
      <c r="H747" s="65">
        <v>3</v>
      </c>
      <c r="I747" s="65">
        <v>23</v>
      </c>
      <c r="J747" s="65">
        <v>34</v>
      </c>
    </row>
    <row r="748" spans="2:10" ht="14.4">
      <c r="B748" s="61" t="s">
        <v>786</v>
      </c>
      <c r="C748" s="62" t="s">
        <v>1962</v>
      </c>
      <c r="D748" s="61" t="s">
        <v>396</v>
      </c>
      <c r="E748" s="61" t="s">
        <v>1971</v>
      </c>
      <c r="F748" s="64">
        <v>1.5794998751</v>
      </c>
      <c r="G748" s="66">
        <v>1.79</v>
      </c>
      <c r="H748" s="65">
        <v>1</v>
      </c>
      <c r="I748" s="65">
        <v>5</v>
      </c>
      <c r="J748" s="65">
        <v>8</v>
      </c>
    </row>
    <row r="749" spans="2:10" ht="14.4">
      <c r="B749" s="61" t="s">
        <v>904</v>
      </c>
      <c r="C749" s="62" t="s">
        <v>1962</v>
      </c>
      <c r="D749" s="61" t="s">
        <v>396</v>
      </c>
      <c r="E749" s="61" t="s">
        <v>1972</v>
      </c>
      <c r="F749" s="64">
        <v>4.0116415836000003</v>
      </c>
      <c r="G749" s="66">
        <v>9.3000000000000007</v>
      </c>
      <c r="H749" s="65">
        <v>3</v>
      </c>
      <c r="I749" s="65">
        <v>28</v>
      </c>
      <c r="J749" s="65">
        <v>42</v>
      </c>
    </row>
    <row r="750" spans="2:10" ht="14.4">
      <c r="B750" s="61" t="s">
        <v>905</v>
      </c>
      <c r="C750" s="62" t="s">
        <v>1962</v>
      </c>
      <c r="D750" s="61" t="s">
        <v>396</v>
      </c>
      <c r="E750" s="61" t="s">
        <v>1973</v>
      </c>
      <c r="F750" s="64">
        <v>1.7788238546999999</v>
      </c>
      <c r="G750" s="66">
        <v>4.4000000000000004</v>
      </c>
      <c r="H750" s="65">
        <v>1</v>
      </c>
      <c r="I750" s="65">
        <v>13</v>
      </c>
      <c r="J750" s="65">
        <v>20</v>
      </c>
    </row>
    <row r="751" spans="2:10" ht="14.4">
      <c r="B751" s="61" t="s">
        <v>906</v>
      </c>
      <c r="C751" s="62" t="s">
        <v>1962</v>
      </c>
      <c r="D751" s="61" t="s">
        <v>1174</v>
      </c>
      <c r="E751" s="61" t="s">
        <v>1974</v>
      </c>
      <c r="F751" s="64">
        <v>4.6770756070999999</v>
      </c>
      <c r="G751" s="66">
        <v>6.26</v>
      </c>
      <c r="H751" s="65">
        <v>2</v>
      </c>
      <c r="I751" s="65">
        <v>19</v>
      </c>
      <c r="J751" s="65">
        <v>28</v>
      </c>
    </row>
    <row r="752" spans="2:10" ht="14.4">
      <c r="B752" s="61" t="s">
        <v>907</v>
      </c>
      <c r="C752" s="62" t="s">
        <v>1962</v>
      </c>
      <c r="D752" s="61" t="s">
        <v>1174</v>
      </c>
      <c r="E752" s="61" t="s">
        <v>1975</v>
      </c>
      <c r="F752" s="64">
        <v>1.2769386702000001</v>
      </c>
      <c r="G752" s="66">
        <v>1.57</v>
      </c>
      <c r="H752" s="65">
        <v>1</v>
      </c>
      <c r="I752" s="65">
        <v>5</v>
      </c>
      <c r="J752" s="65">
        <v>7</v>
      </c>
    </row>
    <row r="753" spans="2:10" ht="14.4">
      <c r="B753" s="61" t="s">
        <v>787</v>
      </c>
      <c r="C753" s="62" t="s">
        <v>1962</v>
      </c>
      <c r="D753" s="61" t="s">
        <v>1174</v>
      </c>
      <c r="E753" s="61" t="s">
        <v>1976</v>
      </c>
      <c r="F753" s="64">
        <v>4.4841846521999997</v>
      </c>
      <c r="G753" s="66">
        <v>10.68</v>
      </c>
      <c r="H753" s="65">
        <v>4</v>
      </c>
      <c r="I753" s="65">
        <v>32</v>
      </c>
      <c r="J753" s="65">
        <v>48</v>
      </c>
    </row>
    <row r="754" spans="2:10" ht="14.4">
      <c r="B754" s="61" t="s">
        <v>788</v>
      </c>
      <c r="C754" s="62" t="s">
        <v>1962</v>
      </c>
      <c r="D754" s="61" t="s">
        <v>1174</v>
      </c>
      <c r="E754" s="61" t="s">
        <v>1977</v>
      </c>
      <c r="F754" s="64">
        <v>1.1603202781999999</v>
      </c>
      <c r="G754" s="66">
        <v>1.99</v>
      </c>
      <c r="H754" s="65">
        <v>1</v>
      </c>
      <c r="I754" s="65">
        <v>6</v>
      </c>
      <c r="J754" s="65">
        <v>9</v>
      </c>
    </row>
    <row r="755" spans="2:10" ht="14.4">
      <c r="B755" s="61" t="s">
        <v>908</v>
      </c>
      <c r="C755" s="62" t="s">
        <v>1962</v>
      </c>
      <c r="D755" s="61" t="s">
        <v>1174</v>
      </c>
      <c r="E755" s="61" t="s">
        <v>1978</v>
      </c>
      <c r="F755" s="64">
        <v>1.7439505886</v>
      </c>
      <c r="G755" s="66">
        <v>2.73</v>
      </c>
      <c r="H755" s="65">
        <v>1</v>
      </c>
      <c r="I755" s="65">
        <v>8</v>
      </c>
      <c r="J755" s="65">
        <v>12</v>
      </c>
    </row>
    <row r="756" spans="2:10" ht="14.4">
      <c r="B756" s="61" t="s">
        <v>909</v>
      </c>
      <c r="C756" s="62" t="s">
        <v>1962</v>
      </c>
      <c r="D756" s="61" t="s">
        <v>1174</v>
      </c>
      <c r="E756" s="61" t="s">
        <v>1979</v>
      </c>
      <c r="F756" s="64">
        <v>0.71178234900000004</v>
      </c>
      <c r="G756" s="66">
        <v>1.23</v>
      </c>
      <c r="H756" s="65">
        <v>1</v>
      </c>
      <c r="I756" s="65">
        <v>4</v>
      </c>
      <c r="J756" s="65">
        <v>6</v>
      </c>
    </row>
    <row r="757" spans="2:10" ht="14.4">
      <c r="B757" s="61" t="s">
        <v>789</v>
      </c>
      <c r="C757" s="62" t="s">
        <v>1962</v>
      </c>
      <c r="D757" s="61" t="s">
        <v>1174</v>
      </c>
      <c r="E757" s="61" t="s">
        <v>1980</v>
      </c>
      <c r="F757" s="64">
        <v>4.9260739987999997</v>
      </c>
      <c r="G757" s="66">
        <v>10.92</v>
      </c>
      <c r="H757" s="65">
        <v>4</v>
      </c>
      <c r="I757" s="65">
        <v>33</v>
      </c>
      <c r="J757" s="65">
        <v>49</v>
      </c>
    </row>
    <row r="758" spans="2:10" ht="14.4">
      <c r="B758" s="61" t="s">
        <v>790</v>
      </c>
      <c r="C758" s="62" t="s">
        <v>1962</v>
      </c>
      <c r="D758" s="61" t="s">
        <v>1174</v>
      </c>
      <c r="E758" s="61" t="s">
        <v>1981</v>
      </c>
      <c r="F758" s="64">
        <v>1.8051412543000001</v>
      </c>
      <c r="G758" s="66">
        <v>3.53</v>
      </c>
      <c r="H758" s="65">
        <v>1</v>
      </c>
      <c r="I758" s="65">
        <v>11</v>
      </c>
      <c r="J758" s="65">
        <v>16</v>
      </c>
    </row>
    <row r="759" spans="2:10" ht="14.4">
      <c r="B759" s="61" t="s">
        <v>1086</v>
      </c>
      <c r="C759" s="62" t="s">
        <v>1962</v>
      </c>
      <c r="D759" s="61" t="s">
        <v>1174</v>
      </c>
      <c r="E759" s="61" t="s">
        <v>1982</v>
      </c>
      <c r="F759" s="64">
        <v>0.90755550620000003</v>
      </c>
      <c r="G759" s="66">
        <v>1.59</v>
      </c>
      <c r="H759" s="65">
        <v>1</v>
      </c>
      <c r="I759" s="65">
        <v>5</v>
      </c>
      <c r="J759" s="65">
        <v>7</v>
      </c>
    </row>
    <row r="760" spans="2:10" ht="14.4">
      <c r="B760" s="61" t="s">
        <v>791</v>
      </c>
      <c r="C760" s="62" t="s">
        <v>1962</v>
      </c>
      <c r="D760" s="61" t="s">
        <v>1174</v>
      </c>
      <c r="E760" s="61" t="s">
        <v>1983</v>
      </c>
      <c r="F760" s="64">
        <v>8.2507129708000004</v>
      </c>
      <c r="G760" s="66">
        <v>19.18</v>
      </c>
      <c r="H760" s="65">
        <v>6</v>
      </c>
      <c r="I760" s="65">
        <v>58</v>
      </c>
      <c r="J760" s="65">
        <v>86</v>
      </c>
    </row>
    <row r="761" spans="2:10" ht="14.4">
      <c r="B761" s="61" t="s">
        <v>792</v>
      </c>
      <c r="C761" s="62" t="s">
        <v>1962</v>
      </c>
      <c r="D761" s="61" t="s">
        <v>1174</v>
      </c>
      <c r="E761" s="61" t="s">
        <v>1984</v>
      </c>
      <c r="F761" s="64">
        <v>3.7604094623000002</v>
      </c>
      <c r="G761" s="66">
        <v>8.7799999999999994</v>
      </c>
      <c r="H761" s="65">
        <v>3</v>
      </c>
      <c r="I761" s="65">
        <v>26</v>
      </c>
      <c r="J761" s="65">
        <v>40</v>
      </c>
    </row>
    <row r="762" spans="2:10" ht="14.4">
      <c r="B762" s="61" t="s">
        <v>1087</v>
      </c>
      <c r="C762" s="62" t="s">
        <v>1962</v>
      </c>
      <c r="D762" s="61" t="s">
        <v>1174</v>
      </c>
      <c r="E762" s="61" t="s">
        <v>1985</v>
      </c>
      <c r="F762" s="64">
        <v>1.9320688015</v>
      </c>
      <c r="G762" s="66">
        <v>3.81</v>
      </c>
      <c r="H762" s="65">
        <v>1</v>
      </c>
      <c r="I762" s="65">
        <v>11</v>
      </c>
      <c r="J762" s="65">
        <v>17</v>
      </c>
    </row>
    <row r="763" spans="2:10" ht="14.4">
      <c r="B763" s="61" t="s">
        <v>1088</v>
      </c>
      <c r="C763" s="62" t="s">
        <v>1962</v>
      </c>
      <c r="D763" s="61" t="s">
        <v>1174</v>
      </c>
      <c r="E763" s="61" t="s">
        <v>1986</v>
      </c>
      <c r="F763" s="64">
        <v>6.3630502689000004</v>
      </c>
      <c r="G763" s="66">
        <v>7.47</v>
      </c>
      <c r="H763" s="65">
        <v>2</v>
      </c>
      <c r="I763" s="65">
        <v>22</v>
      </c>
      <c r="J763" s="65">
        <v>34</v>
      </c>
    </row>
    <row r="764" spans="2:10" ht="14.4">
      <c r="B764" s="61" t="s">
        <v>1089</v>
      </c>
      <c r="C764" s="62" t="s">
        <v>1962</v>
      </c>
      <c r="D764" s="61" t="s">
        <v>1174</v>
      </c>
      <c r="E764" s="61" t="s">
        <v>1987</v>
      </c>
      <c r="F764" s="64">
        <v>3.9397126312999999</v>
      </c>
      <c r="G764" s="66">
        <v>3.64</v>
      </c>
      <c r="H764" s="65">
        <v>1</v>
      </c>
      <c r="I764" s="65">
        <v>11</v>
      </c>
      <c r="J764" s="65">
        <v>16</v>
      </c>
    </row>
    <row r="765" spans="2:10" ht="14.4">
      <c r="B765" s="61" t="s">
        <v>793</v>
      </c>
      <c r="C765" s="62" t="s">
        <v>1962</v>
      </c>
      <c r="D765" s="61" t="s">
        <v>396</v>
      </c>
      <c r="E765" s="61" t="s">
        <v>1988</v>
      </c>
      <c r="F765" s="64">
        <v>0.9548543022</v>
      </c>
      <c r="G765" s="66">
        <v>3.22</v>
      </c>
      <c r="H765" s="65">
        <v>1</v>
      </c>
      <c r="I765" s="65">
        <v>10</v>
      </c>
      <c r="J765" s="65">
        <v>14</v>
      </c>
    </row>
    <row r="766" spans="2:10" ht="14.4">
      <c r="B766" s="61" t="s">
        <v>794</v>
      </c>
      <c r="C766" s="62" t="s">
        <v>1962</v>
      </c>
      <c r="D766" s="61" t="s">
        <v>396</v>
      </c>
      <c r="E766" s="61" t="s">
        <v>1989</v>
      </c>
      <c r="F766" s="64">
        <v>0.27825992370000002</v>
      </c>
      <c r="G766" s="66">
        <v>1.2</v>
      </c>
      <c r="H766" s="65">
        <v>1</v>
      </c>
      <c r="I766" s="65">
        <v>4</v>
      </c>
      <c r="J766" s="65">
        <v>5</v>
      </c>
    </row>
    <row r="767" spans="2:10" ht="14.4">
      <c r="B767" s="61" t="s">
        <v>1090</v>
      </c>
      <c r="C767" s="62" t="s">
        <v>1962</v>
      </c>
      <c r="D767" s="61" t="s">
        <v>396</v>
      </c>
      <c r="E767" s="61" t="s">
        <v>1990</v>
      </c>
      <c r="F767" s="64">
        <v>0.76944720430000002</v>
      </c>
      <c r="G767" s="66">
        <v>1.85</v>
      </c>
      <c r="H767" s="65">
        <v>1</v>
      </c>
      <c r="I767" s="65">
        <v>6</v>
      </c>
      <c r="J767" s="65">
        <v>8</v>
      </c>
    </row>
    <row r="768" spans="2:10" ht="14.4">
      <c r="B768" s="61" t="s">
        <v>1091</v>
      </c>
      <c r="C768" s="62" t="s">
        <v>1962</v>
      </c>
      <c r="D768" s="61" t="s">
        <v>396</v>
      </c>
      <c r="E768" s="61" t="s">
        <v>1991</v>
      </c>
      <c r="F768" s="64">
        <v>0.17251850129999999</v>
      </c>
      <c r="G768" s="66">
        <v>1.04</v>
      </c>
      <c r="H768" s="65">
        <v>1</v>
      </c>
      <c r="I768" s="65">
        <v>3</v>
      </c>
      <c r="J768" s="65">
        <v>5</v>
      </c>
    </row>
    <row r="769" spans="2:10" ht="14.4">
      <c r="B769" s="61" t="s">
        <v>795</v>
      </c>
      <c r="C769" s="62" t="s">
        <v>1962</v>
      </c>
      <c r="D769" s="61" t="s">
        <v>396</v>
      </c>
      <c r="E769" s="61" t="s">
        <v>1992</v>
      </c>
      <c r="F769" s="64">
        <v>1.3383534924</v>
      </c>
      <c r="G769" s="66">
        <v>2.89</v>
      </c>
      <c r="H769" s="65">
        <v>1</v>
      </c>
      <c r="I769" s="65">
        <v>9</v>
      </c>
      <c r="J769" s="65">
        <v>13</v>
      </c>
    </row>
    <row r="770" spans="2:10" ht="14.4">
      <c r="B770" s="61" t="s">
        <v>796</v>
      </c>
      <c r="C770" s="62" t="s">
        <v>1962</v>
      </c>
      <c r="D770" s="61" t="s">
        <v>396</v>
      </c>
      <c r="E770" s="61" t="s">
        <v>1993</v>
      </c>
      <c r="F770" s="64">
        <v>0.34174448369999999</v>
      </c>
      <c r="G770" s="66">
        <v>1.2</v>
      </c>
      <c r="H770" s="65">
        <v>1</v>
      </c>
      <c r="I770" s="65">
        <v>4</v>
      </c>
      <c r="J770" s="65">
        <v>5</v>
      </c>
    </row>
    <row r="771" spans="2:10" ht="14.4">
      <c r="B771" s="61" t="s">
        <v>0</v>
      </c>
      <c r="C771" s="62" t="s">
        <v>1962</v>
      </c>
      <c r="D771" s="61" t="s">
        <v>396</v>
      </c>
      <c r="E771" s="61" t="s">
        <v>1994</v>
      </c>
      <c r="F771" s="64">
        <v>1.4623031279000001</v>
      </c>
      <c r="G771" s="66">
        <v>4.5599999999999996</v>
      </c>
      <c r="H771" s="65">
        <v>2</v>
      </c>
      <c r="I771" s="65">
        <v>14</v>
      </c>
      <c r="J771" s="65">
        <v>21</v>
      </c>
    </row>
    <row r="772" spans="2:10" ht="14.4">
      <c r="B772" s="61" t="s">
        <v>1</v>
      </c>
      <c r="C772" s="62" t="s">
        <v>1962</v>
      </c>
      <c r="D772" s="61" t="s">
        <v>396</v>
      </c>
      <c r="E772" s="61" t="s">
        <v>1995</v>
      </c>
      <c r="F772" s="64">
        <v>0.50809530589999996</v>
      </c>
      <c r="G772" s="66">
        <v>1.79</v>
      </c>
      <c r="H772" s="65">
        <v>1</v>
      </c>
      <c r="I772" s="65">
        <v>5</v>
      </c>
      <c r="J772" s="65">
        <v>8</v>
      </c>
    </row>
    <row r="773" spans="2:10" ht="14.4">
      <c r="B773" s="61" t="s">
        <v>2</v>
      </c>
      <c r="C773" s="62" t="s">
        <v>1962</v>
      </c>
      <c r="D773" s="61" t="s">
        <v>396</v>
      </c>
      <c r="E773" s="61" t="s">
        <v>1996</v>
      </c>
      <c r="F773" s="64">
        <v>1.7292738924</v>
      </c>
      <c r="G773" s="66">
        <v>5.26</v>
      </c>
      <c r="H773" s="65">
        <v>2</v>
      </c>
      <c r="I773" s="65">
        <v>16</v>
      </c>
      <c r="J773" s="65">
        <v>24</v>
      </c>
    </row>
    <row r="774" spans="2:10" ht="14.4">
      <c r="B774" s="61" t="s">
        <v>3</v>
      </c>
      <c r="C774" s="62" t="s">
        <v>1962</v>
      </c>
      <c r="D774" s="61" t="s">
        <v>396</v>
      </c>
      <c r="E774" s="61" t="s">
        <v>1997</v>
      </c>
      <c r="F774" s="64">
        <v>0.50276063039999996</v>
      </c>
      <c r="G774" s="66">
        <v>1.81</v>
      </c>
      <c r="H774" s="65">
        <v>1</v>
      </c>
      <c r="I774" s="65">
        <v>5</v>
      </c>
      <c r="J774" s="65">
        <v>8</v>
      </c>
    </row>
    <row r="775" spans="2:10" ht="14.4">
      <c r="B775" s="61" t="s">
        <v>1173</v>
      </c>
      <c r="C775" s="62" t="s">
        <v>1962</v>
      </c>
      <c r="D775" s="61" t="s">
        <v>396</v>
      </c>
      <c r="E775" s="61" t="s">
        <v>1998</v>
      </c>
      <c r="F775" s="64">
        <v>0.2380640383</v>
      </c>
      <c r="G775" s="66">
        <v>1.1599999999999999</v>
      </c>
      <c r="H775" s="65">
        <v>1</v>
      </c>
      <c r="I775" s="65">
        <v>3</v>
      </c>
      <c r="J775" s="65">
        <v>5</v>
      </c>
    </row>
    <row r="776" spans="2:10" ht="14.4">
      <c r="B776" s="61" t="s">
        <v>4</v>
      </c>
      <c r="C776" s="62" t="s">
        <v>1999</v>
      </c>
      <c r="D776" s="61" t="s">
        <v>1174</v>
      </c>
      <c r="E776" s="61" t="s">
        <v>2000</v>
      </c>
      <c r="F776" s="64">
        <v>48.116982378000003</v>
      </c>
      <c r="G776" s="66">
        <v>46.39</v>
      </c>
      <c r="H776" s="65">
        <v>15</v>
      </c>
      <c r="I776" s="65">
        <v>139</v>
      </c>
      <c r="J776" s="65">
        <v>209</v>
      </c>
    </row>
    <row r="777" spans="2:10" ht="14.4">
      <c r="B777" s="61" t="s">
        <v>5</v>
      </c>
      <c r="C777" s="62" t="s">
        <v>1999</v>
      </c>
      <c r="D777" s="61" t="s">
        <v>1174</v>
      </c>
      <c r="E777" s="61" t="s">
        <v>2001</v>
      </c>
      <c r="F777" s="64">
        <v>11.169979869000001</v>
      </c>
      <c r="G777" s="66">
        <v>18.38</v>
      </c>
      <c r="H777" s="65">
        <v>6</v>
      </c>
      <c r="I777" s="65">
        <v>55</v>
      </c>
      <c r="J777" s="65">
        <v>83</v>
      </c>
    </row>
    <row r="778" spans="2:10" ht="14.4">
      <c r="B778" s="61" t="s">
        <v>6</v>
      </c>
      <c r="C778" s="62" t="s">
        <v>1999</v>
      </c>
      <c r="D778" s="61" t="s">
        <v>1174</v>
      </c>
      <c r="E778" s="61" t="s">
        <v>2002</v>
      </c>
      <c r="F778" s="64">
        <v>4.1927240899999996</v>
      </c>
      <c r="G778" s="66">
        <v>7.2</v>
      </c>
      <c r="H778" s="65">
        <v>2</v>
      </c>
      <c r="I778" s="65">
        <v>22</v>
      </c>
      <c r="J778" s="65">
        <v>32</v>
      </c>
    </row>
    <row r="779" spans="2:10" ht="14.4">
      <c r="B779" s="61" t="s">
        <v>986</v>
      </c>
      <c r="C779" s="62" t="s">
        <v>1999</v>
      </c>
      <c r="D779" s="61" t="s">
        <v>1174</v>
      </c>
      <c r="E779" s="61" t="s">
        <v>2003</v>
      </c>
      <c r="F779" s="64">
        <v>2.0902417886000002</v>
      </c>
      <c r="G779" s="66">
        <v>3.28</v>
      </c>
      <c r="H779" s="65">
        <v>1</v>
      </c>
      <c r="I779" s="65">
        <v>10</v>
      </c>
      <c r="J779" s="65">
        <v>15</v>
      </c>
    </row>
    <row r="780" spans="2:10" ht="14.4">
      <c r="B780" s="61" t="s">
        <v>1092</v>
      </c>
      <c r="C780" s="62" t="s">
        <v>1999</v>
      </c>
      <c r="D780" s="61" t="s">
        <v>1174</v>
      </c>
      <c r="E780" s="61" t="s">
        <v>2004</v>
      </c>
      <c r="F780" s="64">
        <v>2.5656062486</v>
      </c>
      <c r="G780" s="66">
        <v>4.3499999999999996</v>
      </c>
      <c r="H780" s="65">
        <v>1</v>
      </c>
      <c r="I780" s="65">
        <v>13</v>
      </c>
      <c r="J780" s="65">
        <v>20</v>
      </c>
    </row>
    <row r="781" spans="2:10" ht="14.4">
      <c r="B781" s="61" t="s">
        <v>1093</v>
      </c>
      <c r="C781" s="62" t="s">
        <v>1999</v>
      </c>
      <c r="D781" s="61" t="s">
        <v>1174</v>
      </c>
      <c r="E781" s="61" t="s">
        <v>2005</v>
      </c>
      <c r="F781" s="64">
        <v>1.0127956105</v>
      </c>
      <c r="G781" s="66">
        <v>1.78</v>
      </c>
      <c r="H781" s="65">
        <v>1</v>
      </c>
      <c r="I781" s="65">
        <v>5</v>
      </c>
      <c r="J781" s="65">
        <v>8</v>
      </c>
    </row>
    <row r="782" spans="2:10" ht="14.4">
      <c r="B782" s="61" t="s">
        <v>7</v>
      </c>
      <c r="C782" s="62" t="s">
        <v>1999</v>
      </c>
      <c r="D782" s="61" t="s">
        <v>396</v>
      </c>
      <c r="E782" s="61" t="s">
        <v>2006</v>
      </c>
      <c r="F782" s="64">
        <v>0.65657290499999998</v>
      </c>
      <c r="G782" s="66">
        <v>1.26</v>
      </c>
      <c r="H782" s="65">
        <v>1</v>
      </c>
      <c r="I782" s="65">
        <v>4</v>
      </c>
      <c r="J782" s="65">
        <v>6</v>
      </c>
    </row>
    <row r="783" spans="2:10" ht="14.4">
      <c r="B783" s="61" t="s">
        <v>8</v>
      </c>
      <c r="C783" s="62" t="s">
        <v>1999</v>
      </c>
      <c r="D783" s="61" t="s">
        <v>396</v>
      </c>
      <c r="E783" s="61" t="s">
        <v>2007</v>
      </c>
      <c r="F783" s="64">
        <v>1.0983668551000001</v>
      </c>
      <c r="G783" s="66">
        <v>3.14</v>
      </c>
      <c r="H783" s="65">
        <v>1</v>
      </c>
      <c r="I783" s="65">
        <v>9</v>
      </c>
      <c r="J783" s="65">
        <v>14</v>
      </c>
    </row>
    <row r="784" spans="2:10" ht="14.4">
      <c r="B784" s="61" t="s">
        <v>9</v>
      </c>
      <c r="C784" s="62" t="s">
        <v>1999</v>
      </c>
      <c r="D784" s="61" t="s">
        <v>396</v>
      </c>
      <c r="E784" s="61" t="s">
        <v>2008</v>
      </c>
      <c r="F784" s="64">
        <v>1.6504365244999999</v>
      </c>
      <c r="G784" s="66">
        <v>4.05</v>
      </c>
      <c r="H784" s="65">
        <v>1</v>
      </c>
      <c r="I784" s="65">
        <v>12</v>
      </c>
      <c r="J784" s="65">
        <v>18</v>
      </c>
    </row>
    <row r="785" spans="2:10" ht="14.4">
      <c r="B785" s="61" t="s">
        <v>10</v>
      </c>
      <c r="C785" s="62" t="s">
        <v>1999</v>
      </c>
      <c r="D785" s="61" t="s">
        <v>396</v>
      </c>
      <c r="E785" s="61" t="s">
        <v>2009</v>
      </c>
      <c r="F785" s="64">
        <v>0.5317009479</v>
      </c>
      <c r="G785" s="66">
        <v>1.53</v>
      </c>
      <c r="H785" s="65">
        <v>1</v>
      </c>
      <c r="I785" s="65">
        <v>5</v>
      </c>
      <c r="J785" s="65">
        <v>7</v>
      </c>
    </row>
    <row r="786" spans="2:10" ht="14.4">
      <c r="B786" s="61" t="s">
        <v>11</v>
      </c>
      <c r="C786" s="62" t="s">
        <v>2010</v>
      </c>
      <c r="D786" s="61" t="s">
        <v>1174</v>
      </c>
      <c r="E786" s="61" t="s">
        <v>2011</v>
      </c>
      <c r="F786" s="64">
        <v>3.2083087570000002</v>
      </c>
      <c r="G786" s="66">
        <v>5.95</v>
      </c>
      <c r="H786" s="65">
        <v>2</v>
      </c>
      <c r="I786" s="65">
        <v>18</v>
      </c>
      <c r="J786" s="65">
        <v>27</v>
      </c>
    </row>
    <row r="787" spans="2:10" ht="14.4">
      <c r="B787" s="61" t="s">
        <v>12</v>
      </c>
      <c r="C787" s="62" t="s">
        <v>2010</v>
      </c>
      <c r="D787" s="61" t="s">
        <v>1174</v>
      </c>
      <c r="E787" s="61" t="s">
        <v>2012</v>
      </c>
      <c r="F787" s="64">
        <v>0.77715843159999998</v>
      </c>
      <c r="G787" s="66">
        <v>1.1299999999999999</v>
      </c>
      <c r="H787" s="65">
        <v>1</v>
      </c>
      <c r="I787" s="65">
        <v>3</v>
      </c>
      <c r="J787" s="65">
        <v>5</v>
      </c>
    </row>
    <row r="788" spans="2:10" ht="14.4">
      <c r="B788" s="61" t="s">
        <v>13</v>
      </c>
      <c r="C788" s="62" t="s">
        <v>2010</v>
      </c>
      <c r="D788" s="61" t="s">
        <v>1174</v>
      </c>
      <c r="E788" s="61" t="s">
        <v>2013</v>
      </c>
      <c r="F788" s="64">
        <v>0.33558128500000001</v>
      </c>
      <c r="G788" s="66">
        <v>1.04</v>
      </c>
      <c r="H788" s="65">
        <v>1</v>
      </c>
      <c r="I788" s="65">
        <v>3</v>
      </c>
      <c r="J788" s="65">
        <v>5</v>
      </c>
    </row>
    <row r="789" spans="2:10" ht="14.4">
      <c r="B789" s="61" t="s">
        <v>910</v>
      </c>
      <c r="C789" s="62" t="s">
        <v>2010</v>
      </c>
      <c r="D789" s="61" t="s">
        <v>396</v>
      </c>
      <c r="E789" s="61" t="s">
        <v>2014</v>
      </c>
      <c r="F789" s="64">
        <v>1.5118830196999999</v>
      </c>
      <c r="G789" s="66">
        <v>5.14</v>
      </c>
      <c r="H789" s="65">
        <v>2</v>
      </c>
      <c r="I789" s="65">
        <v>15</v>
      </c>
      <c r="J789" s="65">
        <v>23</v>
      </c>
    </row>
    <row r="790" spans="2:10" ht="14.4">
      <c r="B790" s="61" t="s">
        <v>911</v>
      </c>
      <c r="C790" s="62" t="s">
        <v>2010</v>
      </c>
      <c r="D790" s="61" t="s">
        <v>396</v>
      </c>
      <c r="E790" s="61" t="s">
        <v>2015</v>
      </c>
      <c r="F790" s="64">
        <v>0.43721220379999998</v>
      </c>
      <c r="G790" s="66">
        <v>1.58</v>
      </c>
      <c r="H790" s="65">
        <v>1</v>
      </c>
      <c r="I790" s="65">
        <v>5</v>
      </c>
      <c r="J790" s="65">
        <v>7</v>
      </c>
    </row>
    <row r="791" spans="2:10" ht="14.4">
      <c r="B791" s="61" t="s">
        <v>14</v>
      </c>
      <c r="C791" s="62" t="s">
        <v>2010</v>
      </c>
      <c r="D791" s="61" t="s">
        <v>396</v>
      </c>
      <c r="E791" s="61" t="s">
        <v>2016</v>
      </c>
      <c r="F791" s="64">
        <v>2.2250529965000001</v>
      </c>
      <c r="G791" s="66">
        <v>8.33</v>
      </c>
      <c r="H791" s="65">
        <v>3</v>
      </c>
      <c r="I791" s="65">
        <v>25</v>
      </c>
      <c r="J791" s="65">
        <v>37</v>
      </c>
    </row>
    <row r="792" spans="2:10" ht="14.4">
      <c r="B792" s="61" t="s">
        <v>15</v>
      </c>
      <c r="C792" s="62" t="s">
        <v>2010</v>
      </c>
      <c r="D792" s="61" t="s">
        <v>396</v>
      </c>
      <c r="E792" s="61" t="s">
        <v>2017</v>
      </c>
      <c r="F792" s="64">
        <v>0.95819529989999996</v>
      </c>
      <c r="G792" s="66">
        <v>3.53</v>
      </c>
      <c r="H792" s="65">
        <v>1</v>
      </c>
      <c r="I792" s="65">
        <v>11</v>
      </c>
      <c r="J792" s="65">
        <v>16</v>
      </c>
    </row>
    <row r="793" spans="2:10" ht="14.4">
      <c r="B793" s="61" t="s">
        <v>16</v>
      </c>
      <c r="C793" s="62" t="s">
        <v>2010</v>
      </c>
      <c r="D793" s="61" t="s">
        <v>396</v>
      </c>
      <c r="E793" s="61" t="s">
        <v>2018</v>
      </c>
      <c r="F793" s="64">
        <v>1.0314759573000001</v>
      </c>
      <c r="G793" s="66">
        <v>3</v>
      </c>
      <c r="H793" s="65">
        <v>1</v>
      </c>
      <c r="I793" s="65">
        <v>9</v>
      </c>
      <c r="J793" s="65">
        <v>14</v>
      </c>
    </row>
    <row r="794" spans="2:10" ht="14.4">
      <c r="B794" s="61" t="s">
        <v>17</v>
      </c>
      <c r="C794" s="62" t="s">
        <v>2010</v>
      </c>
      <c r="D794" s="61" t="s">
        <v>396</v>
      </c>
      <c r="E794" s="61" t="s">
        <v>2019</v>
      </c>
      <c r="F794" s="64">
        <v>0.38532767270000001</v>
      </c>
      <c r="G794" s="66">
        <v>1.23</v>
      </c>
      <c r="H794" s="65">
        <v>1</v>
      </c>
      <c r="I794" s="65">
        <v>4</v>
      </c>
      <c r="J794" s="65">
        <v>6</v>
      </c>
    </row>
    <row r="795" spans="2:10" ht="14.4">
      <c r="B795" s="61" t="s">
        <v>18</v>
      </c>
      <c r="C795" s="62" t="s">
        <v>2010</v>
      </c>
      <c r="D795" s="61" t="s">
        <v>396</v>
      </c>
      <c r="E795" s="61" t="s">
        <v>2020</v>
      </c>
      <c r="F795" s="64">
        <v>0.81844106559999996</v>
      </c>
      <c r="G795" s="66">
        <v>1.83</v>
      </c>
      <c r="H795" s="65">
        <v>1</v>
      </c>
      <c r="I795" s="65">
        <v>5</v>
      </c>
      <c r="J795" s="65">
        <v>8</v>
      </c>
    </row>
    <row r="796" spans="2:10" ht="14.4">
      <c r="B796" s="61" t="s">
        <v>987</v>
      </c>
      <c r="C796" s="62" t="s">
        <v>2010</v>
      </c>
      <c r="D796" s="61" t="s">
        <v>396</v>
      </c>
      <c r="E796" s="61" t="s">
        <v>2021</v>
      </c>
      <c r="F796" s="64">
        <v>0.57743479980000001</v>
      </c>
      <c r="G796" s="66">
        <v>2.25</v>
      </c>
      <c r="H796" s="65">
        <v>1</v>
      </c>
      <c r="I796" s="65">
        <v>7</v>
      </c>
      <c r="J796" s="65">
        <v>10</v>
      </c>
    </row>
    <row r="797" spans="2:10" ht="14.4">
      <c r="F797" s="39"/>
      <c r="G797" s="39"/>
      <c r="H797" s="39"/>
      <c r="I797" s="39"/>
      <c r="J797" s="39"/>
    </row>
    <row r="798" spans="2:10" ht="14.4">
      <c r="F798" s="39"/>
      <c r="G798" s="39"/>
      <c r="H798" s="39"/>
      <c r="I798" s="39"/>
      <c r="J798" s="39"/>
    </row>
    <row r="799" spans="2:10" ht="14.4">
      <c r="F799" s="39"/>
      <c r="G799" s="39"/>
      <c r="H799" s="39"/>
      <c r="I799" s="39"/>
      <c r="J799" s="39"/>
    </row>
    <row r="800" spans="2:10" ht="14.4">
      <c r="F800" s="39"/>
      <c r="G800" s="39"/>
      <c r="H800" s="39"/>
      <c r="I800" s="39"/>
      <c r="J800" s="39"/>
    </row>
    <row r="801" spans="6:10" ht="14.4">
      <c r="F801" s="39"/>
      <c r="G801" s="39"/>
      <c r="H801" s="39"/>
      <c r="I801" s="39"/>
      <c r="J801" s="39"/>
    </row>
    <row r="802" spans="6:10" ht="14.4">
      <c r="F802" s="39"/>
      <c r="G802" s="39"/>
      <c r="H802" s="39"/>
      <c r="I802" s="39"/>
      <c r="J802" s="39"/>
    </row>
    <row r="803" spans="6:10" ht="14.4">
      <c r="F803" s="39"/>
      <c r="G803" s="39"/>
      <c r="H803" s="39"/>
      <c r="I803" s="39"/>
      <c r="J803" s="39"/>
    </row>
    <row r="804" spans="6:10" ht="14.4">
      <c r="F804" s="39"/>
      <c r="G804" s="39"/>
      <c r="H804" s="39"/>
      <c r="I804" s="39"/>
      <c r="J804" s="39"/>
    </row>
  </sheetData>
  <autoFilter ref="A1:J796" xr:uid="{00000000-0009-0000-0000-000004000000}"/>
  <phoneticPr fontId="0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O805"/>
  <sheetViews>
    <sheetView workbookViewId="0">
      <selection activeCell="D796" sqref="D796"/>
    </sheetView>
  </sheetViews>
  <sheetFormatPr defaultRowHeight="13.2"/>
  <cols>
    <col min="1" max="1" width="5.88671875" bestFit="1" customWidth="1"/>
    <col min="2" max="2" width="13.44140625" customWidth="1"/>
    <col min="3" max="3" width="10.5546875" customWidth="1"/>
    <col min="4" max="4" width="72.5546875" bestFit="1" customWidth="1"/>
    <col min="6" max="6" width="12.109375" customWidth="1"/>
    <col min="7" max="8" width="18.44140625" customWidth="1"/>
  </cols>
  <sheetData>
    <row r="1" spans="1:9" s="32" customFormat="1" ht="39.6">
      <c r="A1" s="33" t="s">
        <v>39</v>
      </c>
      <c r="B1" s="33" t="s">
        <v>989</v>
      </c>
      <c r="C1" s="33" t="s">
        <v>394</v>
      </c>
      <c r="D1" s="33" t="s">
        <v>395</v>
      </c>
      <c r="F1" s="37"/>
      <c r="I1" s="67"/>
    </row>
    <row r="2" spans="1:9">
      <c r="A2" t="s">
        <v>797</v>
      </c>
      <c r="B2">
        <v>99666</v>
      </c>
      <c r="C2" t="s">
        <v>1174</v>
      </c>
      <c r="D2" s="40" t="s">
        <v>1185</v>
      </c>
    </row>
    <row r="3" spans="1:9">
      <c r="A3" t="s">
        <v>798</v>
      </c>
      <c r="B3">
        <v>99667</v>
      </c>
      <c r="C3" t="s">
        <v>1174</v>
      </c>
      <c r="D3" s="40" t="s">
        <v>1186</v>
      </c>
    </row>
    <row r="4" spans="1:9">
      <c r="A4" t="s">
        <v>799</v>
      </c>
      <c r="B4">
        <v>99668</v>
      </c>
      <c r="C4" t="s">
        <v>1174</v>
      </c>
      <c r="D4" s="40" t="s">
        <v>1187</v>
      </c>
    </row>
    <row r="5" spans="1:9">
      <c r="A5" t="s">
        <v>992</v>
      </c>
      <c r="B5">
        <v>1000000</v>
      </c>
      <c r="C5" t="s">
        <v>396</v>
      </c>
      <c r="D5" s="40" t="s">
        <v>1188</v>
      </c>
    </row>
    <row r="6" spans="1:9">
      <c r="A6" t="s">
        <v>993</v>
      </c>
      <c r="B6">
        <v>1000001</v>
      </c>
      <c r="C6" t="s">
        <v>396</v>
      </c>
      <c r="D6" s="40" t="s">
        <v>1189</v>
      </c>
    </row>
    <row r="7" spans="1:9">
      <c r="A7" t="s">
        <v>994</v>
      </c>
      <c r="B7">
        <v>1000002</v>
      </c>
      <c r="C7" t="s">
        <v>396</v>
      </c>
      <c r="D7" s="40" t="s">
        <v>1190</v>
      </c>
    </row>
    <row r="8" spans="1:9">
      <c r="A8" t="s">
        <v>1110</v>
      </c>
      <c r="B8">
        <v>1000122</v>
      </c>
      <c r="C8" t="s">
        <v>1174</v>
      </c>
      <c r="D8" s="40" t="s">
        <v>1192</v>
      </c>
    </row>
    <row r="9" spans="1:9">
      <c r="A9" t="s">
        <v>1111</v>
      </c>
      <c r="B9">
        <v>1000123</v>
      </c>
      <c r="C9" t="s">
        <v>1174</v>
      </c>
      <c r="D9" s="40" t="s">
        <v>1193</v>
      </c>
    </row>
    <row r="10" spans="1:9">
      <c r="A10" t="s">
        <v>1112</v>
      </c>
      <c r="B10">
        <v>1000124</v>
      </c>
      <c r="C10" t="s">
        <v>1174</v>
      </c>
      <c r="D10" s="40" t="s">
        <v>1194</v>
      </c>
    </row>
    <row r="11" spans="1:9">
      <c r="A11" t="s">
        <v>1113</v>
      </c>
      <c r="B11">
        <v>1000125</v>
      </c>
      <c r="C11" t="s">
        <v>1174</v>
      </c>
      <c r="D11" s="40" t="s">
        <v>1195</v>
      </c>
    </row>
    <row r="12" spans="1:9">
      <c r="A12" t="s">
        <v>1114</v>
      </c>
      <c r="B12">
        <v>1000126</v>
      </c>
      <c r="C12" t="s">
        <v>1174</v>
      </c>
      <c r="D12" s="40" t="s">
        <v>1196</v>
      </c>
    </row>
    <row r="13" spans="1:9">
      <c r="A13" t="s">
        <v>1115</v>
      </c>
      <c r="B13">
        <v>1000127</v>
      </c>
      <c r="C13" t="s">
        <v>1174</v>
      </c>
      <c r="D13" s="40" t="s">
        <v>1197</v>
      </c>
    </row>
    <row r="14" spans="1:9">
      <c r="A14" t="s">
        <v>1116</v>
      </c>
      <c r="B14">
        <v>1000128</v>
      </c>
      <c r="C14" t="s">
        <v>1174</v>
      </c>
      <c r="D14" s="40" t="s">
        <v>1198</v>
      </c>
    </row>
    <row r="15" spans="1:9">
      <c r="A15" t="s">
        <v>1117</v>
      </c>
      <c r="B15">
        <v>1000129</v>
      </c>
      <c r="C15" t="s">
        <v>1174</v>
      </c>
      <c r="D15" s="40" t="s">
        <v>1199</v>
      </c>
    </row>
    <row r="16" spans="1:9">
      <c r="A16" t="s">
        <v>1118</v>
      </c>
      <c r="B16">
        <v>1000130</v>
      </c>
      <c r="C16" t="s">
        <v>1174</v>
      </c>
      <c r="D16" s="40" t="s">
        <v>1175</v>
      </c>
    </row>
    <row r="17" spans="1:4">
      <c r="A17" t="s">
        <v>1119</v>
      </c>
      <c r="B17">
        <v>1000131</v>
      </c>
      <c r="C17" t="s">
        <v>1174</v>
      </c>
      <c r="D17" s="40" t="s">
        <v>1201</v>
      </c>
    </row>
    <row r="18" spans="1:4">
      <c r="A18" t="s">
        <v>397</v>
      </c>
      <c r="B18">
        <v>99020</v>
      </c>
      <c r="C18" t="s">
        <v>1174</v>
      </c>
      <c r="D18" s="40" t="s">
        <v>1202</v>
      </c>
    </row>
    <row r="19" spans="1:4">
      <c r="A19" t="s">
        <v>398</v>
      </c>
      <c r="B19">
        <v>99021</v>
      </c>
      <c r="C19" t="s">
        <v>1174</v>
      </c>
      <c r="D19" s="40" t="s">
        <v>1203</v>
      </c>
    </row>
    <row r="20" spans="1:4">
      <c r="A20" t="s">
        <v>399</v>
      </c>
      <c r="B20">
        <v>99022</v>
      </c>
      <c r="C20" t="s">
        <v>1174</v>
      </c>
      <c r="D20" s="40" t="s">
        <v>1204</v>
      </c>
    </row>
    <row r="21" spans="1:4">
      <c r="A21" t="s">
        <v>400</v>
      </c>
      <c r="B21">
        <v>99023</v>
      </c>
      <c r="C21" t="s">
        <v>1174</v>
      </c>
      <c r="D21" s="40" t="s">
        <v>1205</v>
      </c>
    </row>
    <row r="22" spans="1:4">
      <c r="A22" t="s">
        <v>401</v>
      </c>
      <c r="B22">
        <v>99024</v>
      </c>
      <c r="C22" t="s">
        <v>1174</v>
      </c>
      <c r="D22" s="40" t="s">
        <v>1206</v>
      </c>
    </row>
    <row r="23" spans="1:4">
      <c r="A23" t="s">
        <v>995</v>
      </c>
      <c r="B23">
        <v>1000003</v>
      </c>
      <c r="C23" t="s">
        <v>1174</v>
      </c>
      <c r="D23" s="40" t="s">
        <v>1207</v>
      </c>
    </row>
    <row r="24" spans="1:4">
      <c r="A24" t="s">
        <v>402</v>
      </c>
      <c r="B24">
        <v>99025</v>
      </c>
      <c r="C24" t="s">
        <v>1174</v>
      </c>
      <c r="D24" s="40" t="s">
        <v>1208</v>
      </c>
    </row>
    <row r="25" spans="1:4">
      <c r="A25" t="s">
        <v>403</v>
      </c>
      <c r="B25">
        <v>99026</v>
      </c>
      <c r="C25" t="s">
        <v>1174</v>
      </c>
      <c r="D25" s="40" t="s">
        <v>1209</v>
      </c>
    </row>
    <row r="26" spans="1:4">
      <c r="A26" t="s">
        <v>996</v>
      </c>
      <c r="B26">
        <v>1000004</v>
      </c>
      <c r="C26" t="s">
        <v>1174</v>
      </c>
      <c r="D26" s="40" t="s">
        <v>1210</v>
      </c>
    </row>
    <row r="27" spans="1:4">
      <c r="A27" t="s">
        <v>404</v>
      </c>
      <c r="B27">
        <v>99027</v>
      </c>
      <c r="C27" t="s">
        <v>1174</v>
      </c>
      <c r="D27" s="40" t="s">
        <v>1211</v>
      </c>
    </row>
    <row r="28" spans="1:4">
      <c r="A28" t="s">
        <v>405</v>
      </c>
      <c r="B28">
        <v>99028</v>
      </c>
      <c r="C28" t="s">
        <v>1174</v>
      </c>
      <c r="D28" s="40" t="s">
        <v>1212</v>
      </c>
    </row>
    <row r="29" spans="1:4">
      <c r="A29" t="s">
        <v>406</v>
      </c>
      <c r="B29">
        <v>99029</v>
      </c>
      <c r="C29" t="s">
        <v>1174</v>
      </c>
      <c r="D29" s="40" t="s">
        <v>1213</v>
      </c>
    </row>
    <row r="30" spans="1:4">
      <c r="A30" t="s">
        <v>912</v>
      </c>
      <c r="B30">
        <v>99897</v>
      </c>
      <c r="C30" t="s">
        <v>1174</v>
      </c>
      <c r="D30" s="40" t="s">
        <v>1214</v>
      </c>
    </row>
    <row r="31" spans="1:4">
      <c r="A31" t="s">
        <v>407</v>
      </c>
      <c r="B31">
        <v>99030</v>
      </c>
      <c r="C31" t="s">
        <v>1174</v>
      </c>
      <c r="D31" s="40" t="s">
        <v>1215</v>
      </c>
    </row>
    <row r="32" spans="1:4">
      <c r="A32" t="s">
        <v>408</v>
      </c>
      <c r="B32">
        <v>99031</v>
      </c>
      <c r="C32" t="s">
        <v>1174</v>
      </c>
      <c r="D32" s="40" t="s">
        <v>1216</v>
      </c>
    </row>
    <row r="33" spans="1:4">
      <c r="A33" t="s">
        <v>409</v>
      </c>
      <c r="B33">
        <v>99032</v>
      </c>
      <c r="C33" t="s">
        <v>1174</v>
      </c>
      <c r="D33" s="40" t="s">
        <v>1217</v>
      </c>
    </row>
    <row r="34" spans="1:4">
      <c r="A34" t="s">
        <v>1120</v>
      </c>
      <c r="B34">
        <v>1000132</v>
      </c>
      <c r="C34" t="s">
        <v>1174</v>
      </c>
      <c r="D34" s="40" t="s">
        <v>1218</v>
      </c>
    </row>
    <row r="35" spans="1:4">
      <c r="A35" t="s">
        <v>1121</v>
      </c>
      <c r="B35">
        <v>1000133</v>
      </c>
      <c r="C35" t="s">
        <v>1174</v>
      </c>
      <c r="D35" s="40" t="s">
        <v>1219</v>
      </c>
    </row>
    <row r="36" spans="1:4">
      <c r="A36" t="s">
        <v>800</v>
      </c>
      <c r="B36">
        <v>99679</v>
      </c>
      <c r="C36" t="s">
        <v>1174</v>
      </c>
      <c r="D36" s="40" t="s">
        <v>1220</v>
      </c>
    </row>
    <row r="37" spans="1:4">
      <c r="A37" t="s">
        <v>801</v>
      </c>
      <c r="B37">
        <v>99680</v>
      </c>
      <c r="C37" t="s">
        <v>1174</v>
      </c>
      <c r="D37" s="40" t="s">
        <v>1221</v>
      </c>
    </row>
    <row r="38" spans="1:4">
      <c r="A38" t="s">
        <v>1122</v>
      </c>
      <c r="B38">
        <v>99034</v>
      </c>
      <c r="C38" t="s">
        <v>1174</v>
      </c>
      <c r="D38" s="40" t="s">
        <v>1222</v>
      </c>
    </row>
    <row r="39" spans="1:4">
      <c r="A39" t="s">
        <v>410</v>
      </c>
      <c r="B39">
        <v>99035</v>
      </c>
      <c r="C39" t="s">
        <v>396</v>
      </c>
      <c r="D39" s="40" t="s">
        <v>1223</v>
      </c>
    </row>
    <row r="40" spans="1:4">
      <c r="A40" t="s">
        <v>997</v>
      </c>
      <c r="B40">
        <v>99036</v>
      </c>
      <c r="C40" t="s">
        <v>396</v>
      </c>
      <c r="D40" s="40" t="s">
        <v>1224</v>
      </c>
    </row>
    <row r="41" spans="1:4">
      <c r="A41" t="s">
        <v>998</v>
      </c>
      <c r="B41">
        <v>99037</v>
      </c>
      <c r="C41" t="s">
        <v>396</v>
      </c>
      <c r="D41" s="40" t="s">
        <v>1225</v>
      </c>
    </row>
    <row r="42" spans="1:4">
      <c r="A42" t="s">
        <v>411</v>
      </c>
      <c r="B42">
        <v>99038</v>
      </c>
      <c r="C42" t="s">
        <v>396</v>
      </c>
      <c r="D42" s="40" t="s">
        <v>1226</v>
      </c>
    </row>
    <row r="43" spans="1:4">
      <c r="A43" t="s">
        <v>412</v>
      </c>
      <c r="B43">
        <v>1000005</v>
      </c>
      <c r="C43" t="s">
        <v>396</v>
      </c>
      <c r="D43" s="40" t="s">
        <v>1227</v>
      </c>
    </row>
    <row r="44" spans="1:4">
      <c r="A44" t="s">
        <v>1123</v>
      </c>
      <c r="B44">
        <v>1000006</v>
      </c>
      <c r="C44" t="s">
        <v>396</v>
      </c>
      <c r="D44" s="40" t="s">
        <v>1228</v>
      </c>
    </row>
    <row r="45" spans="1:4">
      <c r="A45" t="s">
        <v>413</v>
      </c>
      <c r="B45">
        <v>99039</v>
      </c>
      <c r="C45" t="s">
        <v>396</v>
      </c>
      <c r="D45" s="40" t="s">
        <v>1229</v>
      </c>
    </row>
    <row r="46" spans="1:4">
      <c r="A46" t="s">
        <v>414</v>
      </c>
      <c r="B46">
        <v>99040</v>
      </c>
      <c r="C46" t="s">
        <v>396</v>
      </c>
      <c r="D46" s="40" t="s">
        <v>1230</v>
      </c>
    </row>
    <row r="47" spans="1:4">
      <c r="A47" t="s">
        <v>415</v>
      </c>
      <c r="B47">
        <v>99041</v>
      </c>
      <c r="C47" t="s">
        <v>396</v>
      </c>
      <c r="D47" s="40" t="s">
        <v>1231</v>
      </c>
    </row>
    <row r="48" spans="1:4">
      <c r="A48" t="s">
        <v>416</v>
      </c>
      <c r="B48">
        <v>99898</v>
      </c>
      <c r="C48" t="s">
        <v>396</v>
      </c>
      <c r="D48" s="40" t="s">
        <v>1232</v>
      </c>
    </row>
    <row r="49" spans="1:4">
      <c r="A49" t="s">
        <v>417</v>
      </c>
      <c r="B49">
        <v>99899</v>
      </c>
      <c r="C49" t="s">
        <v>396</v>
      </c>
      <c r="D49" s="40" t="s">
        <v>1233</v>
      </c>
    </row>
    <row r="50" spans="1:4">
      <c r="A50" t="s">
        <v>418</v>
      </c>
      <c r="B50">
        <v>99043</v>
      </c>
      <c r="C50" t="s">
        <v>396</v>
      </c>
      <c r="D50" s="40" t="s">
        <v>1234</v>
      </c>
    </row>
    <row r="51" spans="1:4">
      <c r="A51" t="s">
        <v>419</v>
      </c>
      <c r="B51">
        <v>99044</v>
      </c>
      <c r="C51" t="s">
        <v>396</v>
      </c>
      <c r="D51" s="40" t="s">
        <v>1235</v>
      </c>
    </row>
    <row r="52" spans="1:4">
      <c r="A52" t="s">
        <v>420</v>
      </c>
      <c r="B52">
        <v>99050</v>
      </c>
      <c r="C52" t="s">
        <v>396</v>
      </c>
      <c r="D52" s="40" t="s">
        <v>1236</v>
      </c>
    </row>
    <row r="53" spans="1:4">
      <c r="A53" t="s">
        <v>421</v>
      </c>
      <c r="B53">
        <v>99051</v>
      </c>
      <c r="C53" t="s">
        <v>396</v>
      </c>
      <c r="D53" s="40" t="s">
        <v>1237</v>
      </c>
    </row>
    <row r="54" spans="1:4">
      <c r="A54" t="s">
        <v>422</v>
      </c>
      <c r="B54">
        <v>99052</v>
      </c>
      <c r="C54" t="s">
        <v>396</v>
      </c>
      <c r="D54" s="40" t="s">
        <v>1238</v>
      </c>
    </row>
    <row r="55" spans="1:4">
      <c r="A55" t="s">
        <v>423</v>
      </c>
      <c r="B55">
        <v>99053</v>
      </c>
      <c r="C55" t="s">
        <v>396</v>
      </c>
      <c r="D55" s="40" t="s">
        <v>1239</v>
      </c>
    </row>
    <row r="56" spans="1:4">
      <c r="A56" t="s">
        <v>424</v>
      </c>
      <c r="B56">
        <v>99054</v>
      </c>
      <c r="C56" t="s">
        <v>396</v>
      </c>
      <c r="D56" s="40" t="s">
        <v>1240</v>
      </c>
    </row>
    <row r="57" spans="1:4">
      <c r="A57" t="s">
        <v>425</v>
      </c>
      <c r="B57">
        <v>99055</v>
      </c>
      <c r="C57" t="s">
        <v>396</v>
      </c>
      <c r="D57" s="40" t="s">
        <v>1241</v>
      </c>
    </row>
    <row r="58" spans="1:4">
      <c r="A58" t="s">
        <v>426</v>
      </c>
      <c r="B58">
        <v>99056</v>
      </c>
      <c r="C58" t="s">
        <v>396</v>
      </c>
      <c r="D58" s="40" t="s">
        <v>1242</v>
      </c>
    </row>
    <row r="59" spans="1:4">
      <c r="A59" t="s">
        <v>427</v>
      </c>
      <c r="B59">
        <v>99057</v>
      </c>
      <c r="C59" t="s">
        <v>396</v>
      </c>
      <c r="D59" s="40" t="s">
        <v>1243</v>
      </c>
    </row>
    <row r="60" spans="1:4">
      <c r="A60" t="s">
        <v>428</v>
      </c>
      <c r="B60">
        <v>1000134</v>
      </c>
      <c r="C60" t="s">
        <v>396</v>
      </c>
      <c r="D60" s="40" t="s">
        <v>1244</v>
      </c>
    </row>
    <row r="61" spans="1:4">
      <c r="A61" t="s">
        <v>429</v>
      </c>
      <c r="B61">
        <v>99058</v>
      </c>
      <c r="C61" t="s">
        <v>396</v>
      </c>
      <c r="D61" s="40" t="s">
        <v>1245</v>
      </c>
    </row>
    <row r="62" spans="1:4">
      <c r="A62" t="s">
        <v>1124</v>
      </c>
      <c r="B62">
        <v>99059</v>
      </c>
      <c r="C62" t="s">
        <v>396</v>
      </c>
      <c r="D62" s="40" t="s">
        <v>1246</v>
      </c>
    </row>
    <row r="63" spans="1:4">
      <c r="A63" t="s">
        <v>1125</v>
      </c>
      <c r="B63">
        <v>1000135</v>
      </c>
      <c r="C63" t="s">
        <v>396</v>
      </c>
      <c r="D63" s="40" t="s">
        <v>1247</v>
      </c>
    </row>
    <row r="64" spans="1:4">
      <c r="A64" t="s">
        <v>802</v>
      </c>
      <c r="B64">
        <v>99681</v>
      </c>
      <c r="C64" t="s">
        <v>396</v>
      </c>
      <c r="D64" s="40" t="s">
        <v>1248</v>
      </c>
    </row>
    <row r="65" spans="1:4">
      <c r="A65" t="s">
        <v>803</v>
      </c>
      <c r="B65">
        <v>99682</v>
      </c>
      <c r="C65" t="s">
        <v>396</v>
      </c>
      <c r="D65" s="40" t="s">
        <v>1249</v>
      </c>
    </row>
    <row r="66" spans="1:4">
      <c r="A66" t="s">
        <v>430</v>
      </c>
      <c r="B66">
        <v>99062</v>
      </c>
      <c r="C66" t="s">
        <v>396</v>
      </c>
      <c r="D66" s="40" t="s">
        <v>1250</v>
      </c>
    </row>
    <row r="67" spans="1:4">
      <c r="A67" t="s">
        <v>431</v>
      </c>
      <c r="B67">
        <v>99063</v>
      </c>
      <c r="C67" t="s">
        <v>396</v>
      </c>
      <c r="D67" s="40" t="s">
        <v>1251</v>
      </c>
    </row>
    <row r="68" spans="1:4">
      <c r="A68" t="s">
        <v>432</v>
      </c>
      <c r="B68">
        <v>99064</v>
      </c>
      <c r="C68" t="s">
        <v>396</v>
      </c>
      <c r="D68" s="40" t="s">
        <v>1252</v>
      </c>
    </row>
    <row r="69" spans="1:4">
      <c r="A69" t="s">
        <v>999</v>
      </c>
      <c r="B69">
        <v>1000007</v>
      </c>
      <c r="C69" t="s">
        <v>396</v>
      </c>
      <c r="D69" s="40" t="s">
        <v>1253</v>
      </c>
    </row>
    <row r="70" spans="1:4">
      <c r="A70" t="s">
        <v>1000</v>
      </c>
      <c r="B70">
        <v>1000008</v>
      </c>
      <c r="C70" t="s">
        <v>396</v>
      </c>
      <c r="D70" s="40" t="s">
        <v>1254</v>
      </c>
    </row>
    <row r="71" spans="1:4">
      <c r="A71" t="s">
        <v>433</v>
      </c>
      <c r="B71">
        <v>99066</v>
      </c>
      <c r="C71" t="s">
        <v>396</v>
      </c>
      <c r="D71" s="40" t="s">
        <v>1255</v>
      </c>
    </row>
    <row r="72" spans="1:4">
      <c r="A72" t="s">
        <v>434</v>
      </c>
      <c r="B72">
        <v>99067</v>
      </c>
      <c r="C72" t="s">
        <v>396</v>
      </c>
      <c r="D72" s="40" t="s">
        <v>1256</v>
      </c>
    </row>
    <row r="73" spans="1:4">
      <c r="A73" t="s">
        <v>913</v>
      </c>
      <c r="B73">
        <v>99903</v>
      </c>
      <c r="C73" t="s">
        <v>396</v>
      </c>
      <c r="D73" s="40" t="s">
        <v>1257</v>
      </c>
    </row>
    <row r="74" spans="1:4">
      <c r="A74" t="s">
        <v>804</v>
      </c>
      <c r="B74">
        <v>99683</v>
      </c>
      <c r="C74" t="s">
        <v>396</v>
      </c>
      <c r="D74" s="40" t="s">
        <v>1258</v>
      </c>
    </row>
    <row r="75" spans="1:4">
      <c r="A75" t="s">
        <v>805</v>
      </c>
      <c r="B75">
        <v>99684</v>
      </c>
      <c r="C75" t="s">
        <v>396</v>
      </c>
      <c r="D75" s="40" t="s">
        <v>1259</v>
      </c>
    </row>
    <row r="76" spans="1:4">
      <c r="A76" t="s">
        <v>914</v>
      </c>
      <c r="B76">
        <v>99904</v>
      </c>
      <c r="C76" t="s">
        <v>396</v>
      </c>
      <c r="D76" s="40" t="s">
        <v>1260</v>
      </c>
    </row>
    <row r="77" spans="1:4">
      <c r="A77" t="s">
        <v>915</v>
      </c>
      <c r="B77">
        <v>99905</v>
      </c>
      <c r="C77" t="s">
        <v>396</v>
      </c>
      <c r="D77" s="40" t="s">
        <v>1261</v>
      </c>
    </row>
    <row r="78" spans="1:4">
      <c r="A78" t="s">
        <v>435</v>
      </c>
      <c r="B78">
        <v>99070</v>
      </c>
      <c r="C78" t="s">
        <v>396</v>
      </c>
      <c r="D78" s="40" t="s">
        <v>1262</v>
      </c>
    </row>
    <row r="79" spans="1:4">
      <c r="A79" t="s">
        <v>436</v>
      </c>
      <c r="B79">
        <v>99071</v>
      </c>
      <c r="C79" t="s">
        <v>396</v>
      </c>
      <c r="D79" s="40" t="s">
        <v>1263</v>
      </c>
    </row>
    <row r="80" spans="1:4">
      <c r="A80" t="s">
        <v>806</v>
      </c>
      <c r="B80">
        <v>99685</v>
      </c>
      <c r="C80" t="s">
        <v>396</v>
      </c>
      <c r="D80" s="40" t="s">
        <v>1264</v>
      </c>
    </row>
    <row r="81" spans="1:4">
      <c r="A81" t="s">
        <v>807</v>
      </c>
      <c r="B81">
        <v>99686</v>
      </c>
      <c r="C81" t="s">
        <v>396</v>
      </c>
      <c r="D81" s="40" t="s">
        <v>1265</v>
      </c>
    </row>
    <row r="82" spans="1:4">
      <c r="A82" t="s">
        <v>808</v>
      </c>
      <c r="B82">
        <v>99687</v>
      </c>
      <c r="C82" t="s">
        <v>396</v>
      </c>
      <c r="D82" s="40" t="s">
        <v>1266</v>
      </c>
    </row>
    <row r="83" spans="1:4">
      <c r="A83" t="s">
        <v>1126</v>
      </c>
      <c r="B83">
        <v>1000136</v>
      </c>
      <c r="C83" t="s">
        <v>396</v>
      </c>
      <c r="D83" s="40" t="s">
        <v>1267</v>
      </c>
    </row>
    <row r="84" spans="1:4">
      <c r="A84" t="s">
        <v>1127</v>
      </c>
      <c r="B84">
        <v>1000137</v>
      </c>
      <c r="C84" t="s">
        <v>396</v>
      </c>
      <c r="D84" s="40" t="s">
        <v>1268</v>
      </c>
    </row>
    <row r="85" spans="1:4">
      <c r="A85" t="s">
        <v>1128</v>
      </c>
      <c r="B85">
        <v>1000138</v>
      </c>
      <c r="C85" t="s">
        <v>396</v>
      </c>
      <c r="D85" s="40" t="s">
        <v>1269</v>
      </c>
    </row>
    <row r="86" spans="1:4">
      <c r="A86" t="s">
        <v>1270</v>
      </c>
      <c r="B86">
        <v>1000215</v>
      </c>
      <c r="C86" t="s">
        <v>1174</v>
      </c>
      <c r="D86" s="40" t="s">
        <v>1272</v>
      </c>
    </row>
    <row r="87" spans="1:4">
      <c r="A87" t="s">
        <v>1129</v>
      </c>
      <c r="B87">
        <v>1000139</v>
      </c>
      <c r="C87" t="s">
        <v>1174</v>
      </c>
      <c r="D87" s="40" t="s">
        <v>1273</v>
      </c>
    </row>
    <row r="88" spans="1:4">
      <c r="A88" t="s">
        <v>1130</v>
      </c>
      <c r="B88">
        <v>1000140</v>
      </c>
      <c r="C88" t="s">
        <v>1174</v>
      </c>
      <c r="D88" s="40" t="s">
        <v>1274</v>
      </c>
    </row>
    <row r="89" spans="1:4">
      <c r="A89" t="s">
        <v>1001</v>
      </c>
      <c r="B89">
        <v>1000011</v>
      </c>
      <c r="C89" t="s">
        <v>1174</v>
      </c>
      <c r="D89" s="40" t="s">
        <v>1275</v>
      </c>
    </row>
    <row r="90" spans="1:4">
      <c r="A90" t="s">
        <v>1002</v>
      </c>
      <c r="B90">
        <v>1000012</v>
      </c>
      <c r="C90" t="s">
        <v>1174</v>
      </c>
      <c r="D90" s="40" t="s">
        <v>1276</v>
      </c>
    </row>
    <row r="91" spans="1:4">
      <c r="A91" t="s">
        <v>1003</v>
      </c>
      <c r="B91">
        <v>1000013</v>
      </c>
      <c r="C91" t="s">
        <v>1174</v>
      </c>
      <c r="D91" s="40" t="s">
        <v>1277</v>
      </c>
    </row>
    <row r="92" spans="1:4">
      <c r="A92" t="s">
        <v>1004</v>
      </c>
      <c r="B92">
        <v>1000014</v>
      </c>
      <c r="C92" t="s">
        <v>1174</v>
      </c>
      <c r="D92" s="40" t="s">
        <v>1278</v>
      </c>
    </row>
    <row r="93" spans="1:4">
      <c r="A93" t="s">
        <v>437</v>
      </c>
      <c r="B93">
        <v>99076</v>
      </c>
      <c r="C93" t="s">
        <v>1174</v>
      </c>
      <c r="D93" s="40" t="s">
        <v>1279</v>
      </c>
    </row>
    <row r="94" spans="1:4">
      <c r="A94" t="s">
        <v>438</v>
      </c>
      <c r="B94">
        <v>99077</v>
      </c>
      <c r="C94" t="s">
        <v>1174</v>
      </c>
      <c r="D94" s="40" t="s">
        <v>1280</v>
      </c>
    </row>
    <row r="95" spans="1:4">
      <c r="A95" t="s">
        <v>439</v>
      </c>
      <c r="B95">
        <v>99078</v>
      </c>
      <c r="C95" t="s">
        <v>1174</v>
      </c>
      <c r="D95" s="40" t="s">
        <v>1281</v>
      </c>
    </row>
    <row r="96" spans="1:4">
      <c r="A96" t="s">
        <v>1131</v>
      </c>
      <c r="B96">
        <v>1000141</v>
      </c>
      <c r="C96" t="s">
        <v>1174</v>
      </c>
      <c r="D96" s="40" t="s">
        <v>1282</v>
      </c>
    </row>
    <row r="97" spans="1:4">
      <c r="A97" t="s">
        <v>1132</v>
      </c>
      <c r="B97">
        <v>1000142</v>
      </c>
      <c r="C97" t="s">
        <v>1174</v>
      </c>
      <c r="D97" s="40" t="s">
        <v>1283</v>
      </c>
    </row>
    <row r="98" spans="1:4">
      <c r="A98" t="s">
        <v>440</v>
      </c>
      <c r="B98">
        <v>99080</v>
      </c>
      <c r="C98" t="s">
        <v>1174</v>
      </c>
      <c r="D98" s="40" t="s">
        <v>1284</v>
      </c>
    </row>
    <row r="99" spans="1:4">
      <c r="A99" t="s">
        <v>1005</v>
      </c>
      <c r="B99">
        <v>1000015</v>
      </c>
      <c r="C99" t="s">
        <v>1174</v>
      </c>
      <c r="D99" s="40" t="s">
        <v>1285</v>
      </c>
    </row>
    <row r="100" spans="1:4">
      <c r="A100" t="s">
        <v>1006</v>
      </c>
      <c r="B100">
        <v>1000016</v>
      </c>
      <c r="C100" t="s">
        <v>1174</v>
      </c>
      <c r="D100" s="40" t="s">
        <v>1286</v>
      </c>
    </row>
    <row r="101" spans="1:4">
      <c r="A101" t="s">
        <v>1287</v>
      </c>
      <c r="B101">
        <v>1000216</v>
      </c>
      <c r="C101" t="s">
        <v>1174</v>
      </c>
      <c r="D101" s="40" t="s">
        <v>1288</v>
      </c>
    </row>
    <row r="102" spans="1:4">
      <c r="A102" t="s">
        <v>1289</v>
      </c>
      <c r="B102">
        <v>1000217</v>
      </c>
      <c r="C102" t="s">
        <v>1174</v>
      </c>
      <c r="D102" s="40" t="s">
        <v>1290</v>
      </c>
    </row>
    <row r="103" spans="1:4">
      <c r="A103" t="s">
        <v>809</v>
      </c>
      <c r="B103">
        <v>99688</v>
      </c>
      <c r="C103" t="s">
        <v>1174</v>
      </c>
      <c r="D103" s="40" t="s">
        <v>1291</v>
      </c>
    </row>
    <row r="104" spans="1:4">
      <c r="A104" t="s">
        <v>441</v>
      </c>
      <c r="B104">
        <v>99086</v>
      </c>
      <c r="C104" t="s">
        <v>396</v>
      </c>
      <c r="D104" s="40" t="s">
        <v>1292</v>
      </c>
    </row>
    <row r="105" spans="1:4">
      <c r="A105" t="s">
        <v>442</v>
      </c>
      <c r="B105">
        <v>99087</v>
      </c>
      <c r="C105" t="s">
        <v>396</v>
      </c>
      <c r="D105" s="40" t="s">
        <v>1293</v>
      </c>
    </row>
    <row r="106" spans="1:4">
      <c r="A106" t="s">
        <v>810</v>
      </c>
      <c r="B106">
        <v>99689</v>
      </c>
      <c r="C106" t="s">
        <v>396</v>
      </c>
      <c r="D106" s="40" t="s">
        <v>1294</v>
      </c>
    </row>
    <row r="107" spans="1:4">
      <c r="A107" t="s">
        <v>811</v>
      </c>
      <c r="B107">
        <v>99690</v>
      </c>
      <c r="C107" t="s">
        <v>396</v>
      </c>
      <c r="D107" s="40" t="s">
        <v>1295</v>
      </c>
    </row>
    <row r="108" spans="1:4">
      <c r="A108" t="s">
        <v>916</v>
      </c>
      <c r="B108">
        <v>99907</v>
      </c>
      <c r="C108" t="s">
        <v>396</v>
      </c>
      <c r="D108" s="40" t="s">
        <v>1296</v>
      </c>
    </row>
    <row r="109" spans="1:4">
      <c r="A109" t="s">
        <v>917</v>
      </c>
      <c r="B109">
        <v>99908</v>
      </c>
      <c r="C109" t="s">
        <v>396</v>
      </c>
      <c r="D109" s="40" t="s">
        <v>1297</v>
      </c>
    </row>
    <row r="110" spans="1:4">
      <c r="A110" t="s">
        <v>918</v>
      </c>
      <c r="B110">
        <v>99909</v>
      </c>
      <c r="C110" t="s">
        <v>396</v>
      </c>
      <c r="D110" s="40" t="s">
        <v>1298</v>
      </c>
    </row>
    <row r="111" spans="1:4">
      <c r="A111" t="s">
        <v>919</v>
      </c>
      <c r="B111">
        <v>99910</v>
      </c>
      <c r="C111" t="s">
        <v>396</v>
      </c>
      <c r="D111" s="40" t="s">
        <v>1299</v>
      </c>
    </row>
    <row r="112" spans="1:4">
      <c r="A112" t="s">
        <v>443</v>
      </c>
      <c r="B112">
        <v>99092</v>
      </c>
      <c r="C112" t="s">
        <v>1174</v>
      </c>
      <c r="D112" s="40" t="s">
        <v>1301</v>
      </c>
    </row>
    <row r="113" spans="1:15">
      <c r="A113" t="s">
        <v>444</v>
      </c>
      <c r="B113">
        <v>99093</v>
      </c>
      <c r="C113" t="s">
        <v>1174</v>
      </c>
      <c r="D113" s="40" t="s">
        <v>1302</v>
      </c>
    </row>
    <row r="114" spans="1:15">
      <c r="A114" t="s">
        <v>445</v>
      </c>
      <c r="B114">
        <v>99094</v>
      </c>
      <c r="C114" t="s">
        <v>1174</v>
      </c>
      <c r="D114" s="40" t="s">
        <v>1303</v>
      </c>
    </row>
    <row r="115" spans="1:15">
      <c r="A115" t="s">
        <v>1304</v>
      </c>
      <c r="B115">
        <v>1000218</v>
      </c>
      <c r="C115" t="s">
        <v>1174</v>
      </c>
      <c r="D115" s="40" t="s">
        <v>1305</v>
      </c>
    </row>
    <row r="116" spans="1:15">
      <c r="A116" t="s">
        <v>1133</v>
      </c>
      <c r="B116">
        <v>1000143</v>
      </c>
      <c r="C116" t="s">
        <v>1174</v>
      </c>
      <c r="D116" s="40" t="s">
        <v>1306</v>
      </c>
    </row>
    <row r="117" spans="1:15">
      <c r="A117" t="s">
        <v>1134</v>
      </c>
      <c r="B117">
        <v>1000144</v>
      </c>
      <c r="C117" t="s">
        <v>1174</v>
      </c>
      <c r="D117" s="40" t="s">
        <v>1307</v>
      </c>
    </row>
    <row r="118" spans="1:15">
      <c r="A118" t="s">
        <v>1007</v>
      </c>
      <c r="B118">
        <v>1000018</v>
      </c>
      <c r="C118" t="s">
        <v>1174</v>
      </c>
      <c r="D118" s="40" t="s">
        <v>1308</v>
      </c>
    </row>
    <row r="119" spans="1:15">
      <c r="A119" s="40" t="s">
        <v>1008</v>
      </c>
      <c r="B119" s="40">
        <v>1000019</v>
      </c>
      <c r="C119" s="40" t="s">
        <v>1174</v>
      </c>
      <c r="D119" s="40" t="s">
        <v>1309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>
      <c r="A120" s="40" t="s">
        <v>446</v>
      </c>
      <c r="B120" s="40">
        <v>99099</v>
      </c>
      <c r="C120" s="40" t="s">
        <v>1174</v>
      </c>
      <c r="D120" s="40" t="s">
        <v>1310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1:15">
      <c r="A121" s="40" t="s">
        <v>447</v>
      </c>
      <c r="B121" s="40">
        <v>99100</v>
      </c>
      <c r="C121" s="40" t="s">
        <v>1174</v>
      </c>
      <c r="D121" s="40" t="s">
        <v>1311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1:15">
      <c r="A122" s="40" t="s">
        <v>448</v>
      </c>
      <c r="B122" s="40">
        <v>99102</v>
      </c>
      <c r="C122" s="40" t="s">
        <v>1174</v>
      </c>
      <c r="D122" s="40" t="s">
        <v>1312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1:15">
      <c r="A123" s="40" t="s">
        <v>449</v>
      </c>
      <c r="B123" s="40">
        <v>99103</v>
      </c>
      <c r="C123" s="40" t="s">
        <v>1174</v>
      </c>
      <c r="D123" s="40" t="s">
        <v>1313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>
      <c r="A124" s="40" t="s">
        <v>920</v>
      </c>
      <c r="B124" s="40">
        <v>99912</v>
      </c>
      <c r="C124" s="40" t="s">
        <v>1174</v>
      </c>
      <c r="D124" s="40" t="s">
        <v>1314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1:15">
      <c r="A125" s="40" t="s">
        <v>921</v>
      </c>
      <c r="B125" s="40">
        <v>99913</v>
      </c>
      <c r="C125" s="40" t="s">
        <v>1174</v>
      </c>
      <c r="D125" s="40" t="s">
        <v>1315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>
      <c r="A126" s="40" t="s">
        <v>450</v>
      </c>
      <c r="B126" s="40">
        <v>99105</v>
      </c>
      <c r="C126" s="40" t="s">
        <v>1174</v>
      </c>
      <c r="D126" s="40" t="s">
        <v>1316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1:15">
      <c r="A127" t="s">
        <v>922</v>
      </c>
      <c r="B127">
        <v>99914</v>
      </c>
      <c r="C127" t="s">
        <v>1174</v>
      </c>
      <c r="D127" s="40" t="s">
        <v>1317</v>
      </c>
    </row>
    <row r="128" spans="1:15">
      <c r="A128" t="s">
        <v>923</v>
      </c>
      <c r="B128">
        <v>99915</v>
      </c>
      <c r="C128" t="s">
        <v>1174</v>
      </c>
      <c r="D128" s="40" t="s">
        <v>1318</v>
      </c>
    </row>
    <row r="129" spans="1:4">
      <c r="A129" t="s">
        <v>812</v>
      </c>
      <c r="B129">
        <v>99692</v>
      </c>
      <c r="C129" t="s">
        <v>1174</v>
      </c>
      <c r="D129" s="40" t="s">
        <v>1319</v>
      </c>
    </row>
    <row r="130" spans="1:4">
      <c r="A130" t="s">
        <v>451</v>
      </c>
      <c r="B130">
        <v>99107</v>
      </c>
      <c r="C130" t="s">
        <v>1174</v>
      </c>
      <c r="D130" s="40" t="s">
        <v>1320</v>
      </c>
    </row>
    <row r="131" spans="1:4">
      <c r="A131" t="s">
        <v>452</v>
      </c>
      <c r="B131">
        <v>99108</v>
      </c>
      <c r="C131" t="s">
        <v>396</v>
      </c>
      <c r="D131" s="40" t="s">
        <v>1321</v>
      </c>
    </row>
    <row r="132" spans="1:4">
      <c r="A132" t="s">
        <v>453</v>
      </c>
      <c r="B132">
        <v>99109</v>
      </c>
      <c r="C132" t="s">
        <v>396</v>
      </c>
      <c r="D132" s="40" t="s">
        <v>1322</v>
      </c>
    </row>
    <row r="133" spans="1:4">
      <c r="A133" t="s">
        <v>924</v>
      </c>
      <c r="B133">
        <v>99917</v>
      </c>
      <c r="C133" t="s">
        <v>396</v>
      </c>
      <c r="D133" s="40" t="s">
        <v>1323</v>
      </c>
    </row>
    <row r="134" spans="1:4">
      <c r="A134" t="s">
        <v>925</v>
      </c>
      <c r="B134">
        <v>99918</v>
      </c>
      <c r="C134" t="s">
        <v>396</v>
      </c>
      <c r="D134" s="40" t="s">
        <v>1324</v>
      </c>
    </row>
    <row r="135" spans="1:4">
      <c r="A135" t="s">
        <v>926</v>
      </c>
      <c r="B135">
        <v>99920</v>
      </c>
      <c r="C135" t="s">
        <v>396</v>
      </c>
      <c r="D135" s="40" t="s">
        <v>1325</v>
      </c>
    </row>
    <row r="136" spans="1:4">
      <c r="A136" t="s">
        <v>927</v>
      </c>
      <c r="B136">
        <v>99921</v>
      </c>
      <c r="C136" t="s">
        <v>396</v>
      </c>
      <c r="D136" s="40" t="s">
        <v>1326</v>
      </c>
    </row>
    <row r="137" spans="1:4">
      <c r="A137" t="s">
        <v>928</v>
      </c>
      <c r="B137">
        <v>99922</v>
      </c>
      <c r="C137" t="s">
        <v>396</v>
      </c>
      <c r="D137" s="40" t="s">
        <v>1327</v>
      </c>
    </row>
    <row r="138" spans="1:4">
      <c r="A138" t="s">
        <v>929</v>
      </c>
      <c r="B138">
        <v>99923</v>
      </c>
      <c r="C138" t="s">
        <v>396</v>
      </c>
      <c r="D138" s="40" t="s">
        <v>1328</v>
      </c>
    </row>
    <row r="139" spans="1:4">
      <c r="A139" t="s">
        <v>1009</v>
      </c>
      <c r="B139">
        <v>1000020</v>
      </c>
      <c r="C139" t="s">
        <v>396</v>
      </c>
      <c r="D139" s="40" t="s">
        <v>1329</v>
      </c>
    </row>
    <row r="140" spans="1:4">
      <c r="A140" t="s">
        <v>1010</v>
      </c>
      <c r="B140">
        <v>1000021</v>
      </c>
      <c r="C140" t="s">
        <v>396</v>
      </c>
      <c r="D140" s="40" t="s">
        <v>1330</v>
      </c>
    </row>
    <row r="141" spans="1:4">
      <c r="A141" t="s">
        <v>1011</v>
      </c>
      <c r="B141">
        <v>1000022</v>
      </c>
      <c r="C141" t="s">
        <v>396</v>
      </c>
      <c r="D141" s="40" t="s">
        <v>1331</v>
      </c>
    </row>
    <row r="142" spans="1:4">
      <c r="A142" t="s">
        <v>1012</v>
      </c>
      <c r="B142">
        <v>1000023</v>
      </c>
      <c r="C142" t="s">
        <v>396</v>
      </c>
      <c r="D142" s="40" t="s">
        <v>1332</v>
      </c>
    </row>
    <row r="143" spans="1:4">
      <c r="A143" t="s">
        <v>454</v>
      </c>
      <c r="B143">
        <v>99116</v>
      </c>
      <c r="C143" t="s">
        <v>396</v>
      </c>
      <c r="D143" s="40" t="s">
        <v>1333</v>
      </c>
    </row>
    <row r="144" spans="1:4">
      <c r="A144" t="s">
        <v>455</v>
      </c>
      <c r="B144">
        <v>99117</v>
      </c>
      <c r="C144" t="s">
        <v>396</v>
      </c>
      <c r="D144" s="40" t="s">
        <v>1334</v>
      </c>
    </row>
    <row r="145" spans="1:4">
      <c r="A145" t="s">
        <v>456</v>
      </c>
      <c r="B145">
        <v>99118</v>
      </c>
      <c r="C145" t="s">
        <v>396</v>
      </c>
      <c r="D145" s="40" t="s">
        <v>1335</v>
      </c>
    </row>
    <row r="146" spans="1:4">
      <c r="A146" t="s">
        <v>457</v>
      </c>
      <c r="B146">
        <v>99119</v>
      </c>
      <c r="C146" t="s">
        <v>396</v>
      </c>
      <c r="D146" s="40" t="s">
        <v>1336</v>
      </c>
    </row>
    <row r="147" spans="1:4">
      <c r="A147" t="s">
        <v>458</v>
      </c>
      <c r="B147">
        <v>99120</v>
      </c>
      <c r="C147" t="s">
        <v>1174</v>
      </c>
      <c r="D147" s="40" t="s">
        <v>1338</v>
      </c>
    </row>
    <row r="148" spans="1:4">
      <c r="A148" t="s">
        <v>459</v>
      </c>
      <c r="B148">
        <v>99121</v>
      </c>
      <c r="C148" t="s">
        <v>1174</v>
      </c>
      <c r="D148" s="40" t="s">
        <v>1339</v>
      </c>
    </row>
    <row r="149" spans="1:4">
      <c r="A149" t="s">
        <v>1013</v>
      </c>
      <c r="B149">
        <v>1000024</v>
      </c>
      <c r="C149" t="s">
        <v>1174</v>
      </c>
      <c r="D149" s="40" t="s">
        <v>1340</v>
      </c>
    </row>
    <row r="150" spans="1:4">
      <c r="A150" t="s">
        <v>460</v>
      </c>
      <c r="B150">
        <v>99122</v>
      </c>
      <c r="C150" t="s">
        <v>1174</v>
      </c>
      <c r="D150" s="40" t="s">
        <v>1341</v>
      </c>
    </row>
    <row r="151" spans="1:4">
      <c r="A151" t="s">
        <v>461</v>
      </c>
      <c r="B151">
        <v>99123</v>
      </c>
      <c r="C151" t="s">
        <v>1174</v>
      </c>
      <c r="D151" s="40" t="s">
        <v>1342</v>
      </c>
    </row>
    <row r="152" spans="1:4">
      <c r="A152" t="s">
        <v>462</v>
      </c>
      <c r="B152">
        <v>99124</v>
      </c>
      <c r="C152" t="s">
        <v>1174</v>
      </c>
      <c r="D152" s="40" t="s">
        <v>1343</v>
      </c>
    </row>
    <row r="153" spans="1:4">
      <c r="A153" t="s">
        <v>1135</v>
      </c>
      <c r="B153">
        <v>1000145</v>
      </c>
      <c r="C153" t="s">
        <v>1174</v>
      </c>
      <c r="D153" s="40" t="s">
        <v>1344</v>
      </c>
    </row>
    <row r="154" spans="1:4">
      <c r="A154" t="s">
        <v>813</v>
      </c>
      <c r="B154">
        <v>99694</v>
      </c>
      <c r="C154" t="s">
        <v>1174</v>
      </c>
      <c r="D154" s="40" t="s">
        <v>1345</v>
      </c>
    </row>
    <row r="155" spans="1:4">
      <c r="A155" t="s">
        <v>814</v>
      </c>
      <c r="B155">
        <v>99695</v>
      </c>
      <c r="C155" t="s">
        <v>1174</v>
      </c>
      <c r="D155" s="40" t="s">
        <v>1346</v>
      </c>
    </row>
    <row r="156" spans="1:4">
      <c r="A156" t="s">
        <v>930</v>
      </c>
      <c r="B156">
        <v>99926</v>
      </c>
      <c r="C156" t="s">
        <v>1174</v>
      </c>
      <c r="D156" s="40" t="s">
        <v>1347</v>
      </c>
    </row>
    <row r="157" spans="1:4">
      <c r="A157" t="s">
        <v>931</v>
      </c>
      <c r="B157">
        <v>99927</v>
      </c>
      <c r="C157" t="s">
        <v>1174</v>
      </c>
      <c r="D157" s="40" t="s">
        <v>1348</v>
      </c>
    </row>
    <row r="158" spans="1:4">
      <c r="A158" t="s">
        <v>815</v>
      </c>
      <c r="B158">
        <v>99699</v>
      </c>
      <c r="C158" t="s">
        <v>1174</v>
      </c>
      <c r="D158" s="40" t="s">
        <v>1349</v>
      </c>
    </row>
    <row r="159" spans="1:4">
      <c r="A159" t="s">
        <v>816</v>
      </c>
      <c r="B159">
        <v>99697</v>
      </c>
      <c r="C159" t="s">
        <v>1174</v>
      </c>
      <c r="D159" s="40" t="s">
        <v>1350</v>
      </c>
    </row>
    <row r="160" spans="1:4">
      <c r="A160" t="s">
        <v>817</v>
      </c>
      <c r="B160">
        <v>99698</v>
      </c>
      <c r="C160" t="s">
        <v>1174</v>
      </c>
      <c r="D160" s="40" t="s">
        <v>1351</v>
      </c>
    </row>
    <row r="161" spans="1:4">
      <c r="A161" t="s">
        <v>463</v>
      </c>
      <c r="B161">
        <v>99127</v>
      </c>
      <c r="C161" t="s">
        <v>396</v>
      </c>
      <c r="D161" s="40" t="s">
        <v>1352</v>
      </c>
    </row>
    <row r="162" spans="1:4">
      <c r="A162" t="s">
        <v>464</v>
      </c>
      <c r="B162">
        <v>99128</v>
      </c>
      <c r="C162" t="s">
        <v>396</v>
      </c>
      <c r="D162" s="40" t="s">
        <v>1353</v>
      </c>
    </row>
    <row r="163" spans="1:4">
      <c r="A163" t="s">
        <v>465</v>
      </c>
      <c r="B163">
        <v>99129</v>
      </c>
      <c r="C163" t="s">
        <v>396</v>
      </c>
      <c r="D163" s="40" t="s">
        <v>1354</v>
      </c>
    </row>
    <row r="164" spans="1:4">
      <c r="A164" t="s">
        <v>466</v>
      </c>
      <c r="B164">
        <v>99130</v>
      </c>
      <c r="C164" t="s">
        <v>396</v>
      </c>
      <c r="D164" s="40" t="s">
        <v>1355</v>
      </c>
    </row>
    <row r="165" spans="1:4">
      <c r="A165" t="s">
        <v>467</v>
      </c>
      <c r="B165">
        <v>99131</v>
      </c>
      <c r="C165" t="s">
        <v>396</v>
      </c>
      <c r="D165" s="40" t="s">
        <v>1356</v>
      </c>
    </row>
    <row r="166" spans="1:4">
      <c r="A166" t="s">
        <v>468</v>
      </c>
      <c r="B166">
        <v>99132</v>
      </c>
      <c r="C166" t="s">
        <v>396</v>
      </c>
      <c r="D166" s="40" t="s">
        <v>1357</v>
      </c>
    </row>
    <row r="167" spans="1:4">
      <c r="A167" t="s">
        <v>1014</v>
      </c>
      <c r="B167">
        <v>1000025</v>
      </c>
      <c r="C167" t="s">
        <v>396</v>
      </c>
      <c r="D167" s="40" t="s">
        <v>1358</v>
      </c>
    </row>
    <row r="168" spans="1:4">
      <c r="A168" t="s">
        <v>1015</v>
      </c>
      <c r="B168">
        <v>1000026</v>
      </c>
      <c r="C168" t="s">
        <v>396</v>
      </c>
      <c r="D168" s="40" t="s">
        <v>1359</v>
      </c>
    </row>
    <row r="169" spans="1:4">
      <c r="A169" t="s">
        <v>818</v>
      </c>
      <c r="B169">
        <v>99699</v>
      </c>
      <c r="C169" t="s">
        <v>396</v>
      </c>
      <c r="D169" s="40" t="s">
        <v>1360</v>
      </c>
    </row>
    <row r="170" spans="1:4">
      <c r="A170" t="s">
        <v>819</v>
      </c>
      <c r="B170">
        <v>99700</v>
      </c>
      <c r="C170" t="s">
        <v>396</v>
      </c>
      <c r="D170" s="40" t="s">
        <v>1361</v>
      </c>
    </row>
    <row r="171" spans="1:4">
      <c r="A171" t="s">
        <v>469</v>
      </c>
      <c r="B171">
        <v>99136</v>
      </c>
      <c r="C171" t="s">
        <v>396</v>
      </c>
      <c r="D171" s="40" t="s">
        <v>1362</v>
      </c>
    </row>
    <row r="172" spans="1:4">
      <c r="A172" t="s">
        <v>470</v>
      </c>
      <c r="B172">
        <v>99137</v>
      </c>
      <c r="C172" t="s">
        <v>396</v>
      </c>
      <c r="D172" s="40" t="s">
        <v>1363</v>
      </c>
    </row>
    <row r="173" spans="1:4">
      <c r="A173" t="s">
        <v>471</v>
      </c>
      <c r="B173">
        <v>99138</v>
      </c>
      <c r="C173" t="s">
        <v>396</v>
      </c>
      <c r="D173" s="40" t="s">
        <v>1364</v>
      </c>
    </row>
    <row r="174" spans="1:4">
      <c r="A174" t="s">
        <v>472</v>
      </c>
      <c r="B174">
        <v>99139</v>
      </c>
      <c r="C174" t="s">
        <v>396</v>
      </c>
      <c r="D174" s="40" t="s">
        <v>1365</v>
      </c>
    </row>
    <row r="175" spans="1:4">
      <c r="A175" t="s">
        <v>473</v>
      </c>
      <c r="B175">
        <v>99141</v>
      </c>
      <c r="C175" t="s">
        <v>396</v>
      </c>
      <c r="D175" s="40" t="s">
        <v>1366</v>
      </c>
    </row>
    <row r="176" spans="1:4">
      <c r="A176" t="s">
        <v>474</v>
      </c>
      <c r="B176">
        <v>99142</v>
      </c>
      <c r="C176" t="s">
        <v>396</v>
      </c>
      <c r="D176" s="40" t="s">
        <v>1367</v>
      </c>
    </row>
    <row r="177" spans="1:4">
      <c r="A177" t="s">
        <v>820</v>
      </c>
      <c r="B177">
        <v>99701</v>
      </c>
      <c r="C177" t="s">
        <v>396</v>
      </c>
      <c r="D177" s="40" t="s">
        <v>1368</v>
      </c>
    </row>
    <row r="178" spans="1:4">
      <c r="A178" t="s">
        <v>821</v>
      </c>
      <c r="B178">
        <v>99702</v>
      </c>
      <c r="C178" t="s">
        <v>396</v>
      </c>
      <c r="D178" s="40" t="s">
        <v>1369</v>
      </c>
    </row>
    <row r="179" spans="1:4">
      <c r="A179" t="s">
        <v>475</v>
      </c>
      <c r="B179">
        <v>99144</v>
      </c>
      <c r="C179" t="s">
        <v>396</v>
      </c>
      <c r="D179" s="40" t="s">
        <v>1370</v>
      </c>
    </row>
    <row r="180" spans="1:4">
      <c r="A180" t="s">
        <v>476</v>
      </c>
      <c r="B180">
        <v>99145</v>
      </c>
      <c r="C180" t="s">
        <v>396</v>
      </c>
      <c r="D180" s="40" t="s">
        <v>1371</v>
      </c>
    </row>
    <row r="181" spans="1:4">
      <c r="A181" t="s">
        <v>477</v>
      </c>
      <c r="B181">
        <v>99147</v>
      </c>
      <c r="C181" t="s">
        <v>396</v>
      </c>
      <c r="D181" s="40" t="s">
        <v>1372</v>
      </c>
    </row>
    <row r="182" spans="1:4">
      <c r="A182" t="s">
        <v>478</v>
      </c>
      <c r="B182">
        <v>99148</v>
      </c>
      <c r="C182" t="s">
        <v>396</v>
      </c>
      <c r="D182" s="40" t="s">
        <v>1373</v>
      </c>
    </row>
    <row r="183" spans="1:4">
      <c r="A183" t="s">
        <v>479</v>
      </c>
      <c r="B183">
        <v>99149</v>
      </c>
      <c r="C183" t="s">
        <v>396</v>
      </c>
      <c r="D183" s="40" t="s">
        <v>1374</v>
      </c>
    </row>
    <row r="184" spans="1:4">
      <c r="A184" t="s">
        <v>480</v>
      </c>
      <c r="B184">
        <v>99150</v>
      </c>
      <c r="C184" t="s">
        <v>396</v>
      </c>
      <c r="D184" s="40" t="s">
        <v>1375</v>
      </c>
    </row>
    <row r="185" spans="1:4">
      <c r="A185" t="s">
        <v>481</v>
      </c>
      <c r="B185">
        <v>99152</v>
      </c>
      <c r="C185" t="s">
        <v>396</v>
      </c>
      <c r="D185" s="40" t="s">
        <v>1376</v>
      </c>
    </row>
    <row r="186" spans="1:4">
      <c r="A186" t="s">
        <v>482</v>
      </c>
      <c r="B186">
        <v>99153</v>
      </c>
      <c r="C186" t="s">
        <v>396</v>
      </c>
      <c r="D186" s="40" t="s">
        <v>1377</v>
      </c>
    </row>
    <row r="187" spans="1:4">
      <c r="A187" t="s">
        <v>483</v>
      </c>
      <c r="B187">
        <v>99154</v>
      </c>
      <c r="C187" t="s">
        <v>396</v>
      </c>
      <c r="D187" s="40" t="s">
        <v>1378</v>
      </c>
    </row>
    <row r="188" spans="1:4">
      <c r="A188" t="s">
        <v>484</v>
      </c>
      <c r="B188">
        <v>99155</v>
      </c>
      <c r="C188" t="s">
        <v>396</v>
      </c>
      <c r="D188" s="40" t="s">
        <v>1379</v>
      </c>
    </row>
    <row r="189" spans="1:4">
      <c r="A189" t="s">
        <v>485</v>
      </c>
      <c r="B189">
        <v>99156</v>
      </c>
      <c r="C189" t="s">
        <v>396</v>
      </c>
      <c r="D189" s="40" t="s">
        <v>1380</v>
      </c>
    </row>
    <row r="190" spans="1:4">
      <c r="A190" t="s">
        <v>486</v>
      </c>
      <c r="B190">
        <v>99157</v>
      </c>
      <c r="C190" t="s">
        <v>396</v>
      </c>
      <c r="D190" s="40" t="s">
        <v>1381</v>
      </c>
    </row>
    <row r="191" spans="1:4">
      <c r="A191" t="s">
        <v>487</v>
      </c>
      <c r="B191">
        <v>99159</v>
      </c>
      <c r="C191" t="s">
        <v>396</v>
      </c>
      <c r="D191" s="40" t="s">
        <v>1382</v>
      </c>
    </row>
    <row r="192" spans="1:4">
      <c r="A192" t="s">
        <v>488</v>
      </c>
      <c r="B192">
        <v>99160</v>
      </c>
      <c r="C192" t="s">
        <v>396</v>
      </c>
      <c r="D192" s="40" t="s">
        <v>1383</v>
      </c>
    </row>
    <row r="193" spans="1:4">
      <c r="A193" t="s">
        <v>1384</v>
      </c>
      <c r="B193">
        <v>1000220</v>
      </c>
      <c r="C193" t="s">
        <v>396</v>
      </c>
      <c r="D193" s="40" t="s">
        <v>1385</v>
      </c>
    </row>
    <row r="194" spans="1:4">
      <c r="A194" t="s">
        <v>1386</v>
      </c>
      <c r="B194">
        <v>1000221</v>
      </c>
      <c r="C194" t="s">
        <v>396</v>
      </c>
      <c r="D194" s="40" t="s">
        <v>1387</v>
      </c>
    </row>
    <row r="195" spans="1:4">
      <c r="A195" t="s">
        <v>1136</v>
      </c>
      <c r="B195">
        <v>99929</v>
      </c>
      <c r="C195" t="s">
        <v>396</v>
      </c>
      <c r="D195" s="40" t="s">
        <v>1388</v>
      </c>
    </row>
    <row r="196" spans="1:4">
      <c r="A196" t="s">
        <v>1137</v>
      </c>
      <c r="B196">
        <v>99930</v>
      </c>
      <c r="C196" t="s">
        <v>396</v>
      </c>
      <c r="D196" s="40" t="s">
        <v>1389</v>
      </c>
    </row>
    <row r="197" spans="1:4">
      <c r="A197" t="s">
        <v>489</v>
      </c>
      <c r="B197">
        <v>99162</v>
      </c>
      <c r="C197" t="s">
        <v>1174</v>
      </c>
      <c r="D197" s="40" t="s">
        <v>1391</v>
      </c>
    </row>
    <row r="198" spans="1:4">
      <c r="A198" t="s">
        <v>490</v>
      </c>
      <c r="B198">
        <v>99163</v>
      </c>
      <c r="C198" t="s">
        <v>1174</v>
      </c>
      <c r="D198" s="40" t="s">
        <v>1392</v>
      </c>
    </row>
    <row r="199" spans="1:4">
      <c r="A199" t="s">
        <v>491</v>
      </c>
      <c r="B199">
        <v>99164</v>
      </c>
      <c r="C199" t="s">
        <v>1174</v>
      </c>
      <c r="D199" s="40" t="s">
        <v>1393</v>
      </c>
    </row>
    <row r="200" spans="1:4">
      <c r="A200" t="s">
        <v>822</v>
      </c>
      <c r="B200">
        <v>99704</v>
      </c>
      <c r="C200" t="s">
        <v>1174</v>
      </c>
      <c r="D200" s="40" t="s">
        <v>1394</v>
      </c>
    </row>
    <row r="201" spans="1:4">
      <c r="A201" t="s">
        <v>823</v>
      </c>
      <c r="B201">
        <v>99705</v>
      </c>
      <c r="C201" t="s">
        <v>1174</v>
      </c>
      <c r="D201" s="40" t="s">
        <v>1395</v>
      </c>
    </row>
    <row r="202" spans="1:4">
      <c r="A202" t="s">
        <v>492</v>
      </c>
      <c r="B202">
        <v>99166</v>
      </c>
      <c r="C202" t="s">
        <v>1174</v>
      </c>
      <c r="D202" s="40" t="s">
        <v>1396</v>
      </c>
    </row>
    <row r="203" spans="1:4">
      <c r="A203" t="s">
        <v>493</v>
      </c>
      <c r="B203">
        <v>99167</v>
      </c>
      <c r="C203" t="s">
        <v>1174</v>
      </c>
      <c r="D203" s="40" t="s">
        <v>1397</v>
      </c>
    </row>
    <row r="204" spans="1:4">
      <c r="A204" t="s">
        <v>1016</v>
      </c>
      <c r="B204">
        <v>1000027</v>
      </c>
      <c r="C204" t="s">
        <v>1174</v>
      </c>
      <c r="D204" s="40" t="s">
        <v>1398</v>
      </c>
    </row>
    <row r="205" spans="1:4">
      <c r="A205" t="s">
        <v>494</v>
      </c>
      <c r="B205">
        <v>99168</v>
      </c>
      <c r="C205" t="s">
        <v>1174</v>
      </c>
      <c r="D205" s="40" t="s">
        <v>1399</v>
      </c>
    </row>
    <row r="206" spans="1:4">
      <c r="A206" t="s">
        <v>495</v>
      </c>
      <c r="B206">
        <v>99169</v>
      </c>
      <c r="C206" t="s">
        <v>1174</v>
      </c>
      <c r="D206" s="40" t="s">
        <v>1400</v>
      </c>
    </row>
    <row r="207" spans="1:4">
      <c r="A207" t="s">
        <v>496</v>
      </c>
      <c r="B207">
        <v>99170</v>
      </c>
      <c r="C207" t="s">
        <v>1174</v>
      </c>
      <c r="D207" s="40" t="s">
        <v>1401</v>
      </c>
    </row>
    <row r="208" spans="1:4">
      <c r="A208" t="s">
        <v>497</v>
      </c>
      <c r="B208">
        <v>99171</v>
      </c>
      <c r="C208" t="s">
        <v>1174</v>
      </c>
      <c r="D208" s="40" t="s">
        <v>1402</v>
      </c>
    </row>
    <row r="209" spans="1:4">
      <c r="A209" t="s">
        <v>1138</v>
      </c>
      <c r="B209">
        <v>1000147</v>
      </c>
      <c r="C209" t="s">
        <v>1174</v>
      </c>
      <c r="D209" s="40" t="s">
        <v>1403</v>
      </c>
    </row>
    <row r="210" spans="1:4">
      <c r="A210" t="s">
        <v>498</v>
      </c>
      <c r="B210">
        <v>99172</v>
      </c>
      <c r="C210" t="s">
        <v>1174</v>
      </c>
      <c r="D210" s="40" t="s">
        <v>1404</v>
      </c>
    </row>
    <row r="211" spans="1:4">
      <c r="A211" t="s">
        <v>499</v>
      </c>
      <c r="B211">
        <v>99173</v>
      </c>
      <c r="C211" t="s">
        <v>1174</v>
      </c>
      <c r="D211" s="40" t="s">
        <v>1405</v>
      </c>
    </row>
    <row r="212" spans="1:4">
      <c r="A212" t="s">
        <v>1406</v>
      </c>
      <c r="B212">
        <v>1000222</v>
      </c>
      <c r="C212" t="s">
        <v>1174</v>
      </c>
      <c r="D212" s="40" t="s">
        <v>1407</v>
      </c>
    </row>
    <row r="213" spans="1:4">
      <c r="A213" t="s">
        <v>500</v>
      </c>
      <c r="B213">
        <v>99174</v>
      </c>
      <c r="C213" t="s">
        <v>1174</v>
      </c>
      <c r="D213" s="40" t="s">
        <v>1408</v>
      </c>
    </row>
    <row r="214" spans="1:4">
      <c r="A214" t="s">
        <v>501</v>
      </c>
      <c r="B214">
        <v>99175</v>
      </c>
      <c r="C214" t="s">
        <v>1174</v>
      </c>
      <c r="D214" s="40" t="s">
        <v>1409</v>
      </c>
    </row>
    <row r="215" spans="1:4">
      <c r="A215" t="s">
        <v>1017</v>
      </c>
      <c r="B215">
        <v>1000029</v>
      </c>
      <c r="C215" t="s">
        <v>1174</v>
      </c>
      <c r="D215" s="40" t="s">
        <v>1410</v>
      </c>
    </row>
    <row r="216" spans="1:4">
      <c r="A216" t="s">
        <v>502</v>
      </c>
      <c r="B216">
        <v>99176</v>
      </c>
      <c r="C216" t="s">
        <v>1174</v>
      </c>
      <c r="D216" s="40" t="s">
        <v>1411</v>
      </c>
    </row>
    <row r="217" spans="1:4">
      <c r="A217" t="s">
        <v>503</v>
      </c>
      <c r="B217">
        <v>99177</v>
      </c>
      <c r="C217" t="s">
        <v>1174</v>
      </c>
      <c r="D217" s="40" t="s">
        <v>1412</v>
      </c>
    </row>
    <row r="218" spans="1:4">
      <c r="A218" t="s">
        <v>824</v>
      </c>
      <c r="B218">
        <v>99708</v>
      </c>
      <c r="C218" t="s">
        <v>1174</v>
      </c>
      <c r="D218" s="40" t="s">
        <v>1413</v>
      </c>
    </row>
    <row r="219" spans="1:4">
      <c r="A219" t="s">
        <v>825</v>
      </c>
      <c r="B219">
        <v>99709</v>
      </c>
      <c r="C219" t="s">
        <v>1174</v>
      </c>
      <c r="D219" s="40" t="s">
        <v>1414</v>
      </c>
    </row>
    <row r="220" spans="1:4">
      <c r="A220" t="s">
        <v>41</v>
      </c>
      <c r="B220">
        <v>99179</v>
      </c>
      <c r="C220" t="s">
        <v>1174</v>
      </c>
      <c r="D220" s="40" t="s">
        <v>1415</v>
      </c>
    </row>
    <row r="221" spans="1:4">
      <c r="A221" t="s">
        <v>42</v>
      </c>
      <c r="B221">
        <v>99180</v>
      </c>
      <c r="C221" t="s">
        <v>1174</v>
      </c>
      <c r="D221" s="40" t="s">
        <v>1416</v>
      </c>
    </row>
    <row r="222" spans="1:4">
      <c r="A222" t="s">
        <v>826</v>
      </c>
      <c r="B222">
        <v>99710</v>
      </c>
      <c r="C222" t="s">
        <v>1174</v>
      </c>
      <c r="D222" s="40" t="s">
        <v>1417</v>
      </c>
    </row>
    <row r="223" spans="1:4">
      <c r="A223" t="s">
        <v>827</v>
      </c>
      <c r="B223">
        <v>99711</v>
      </c>
      <c r="C223" t="s">
        <v>1174</v>
      </c>
      <c r="D223" s="40" t="s">
        <v>1418</v>
      </c>
    </row>
    <row r="224" spans="1:4">
      <c r="A224" t="s">
        <v>828</v>
      </c>
      <c r="B224">
        <v>99712</v>
      </c>
      <c r="C224" t="s">
        <v>1174</v>
      </c>
      <c r="D224" s="40" t="s">
        <v>1419</v>
      </c>
    </row>
    <row r="225" spans="1:4">
      <c r="A225" t="s">
        <v>829</v>
      </c>
      <c r="B225">
        <v>99713</v>
      </c>
      <c r="C225" t="s">
        <v>1174</v>
      </c>
      <c r="D225" s="40" t="s">
        <v>1420</v>
      </c>
    </row>
    <row r="226" spans="1:4">
      <c r="A226" t="s">
        <v>43</v>
      </c>
      <c r="B226">
        <v>99183</v>
      </c>
      <c r="C226" t="s">
        <v>1174</v>
      </c>
      <c r="D226" s="40" t="s">
        <v>1421</v>
      </c>
    </row>
    <row r="227" spans="1:4">
      <c r="A227" t="s">
        <v>504</v>
      </c>
      <c r="B227">
        <v>99184</v>
      </c>
      <c r="C227" t="s">
        <v>1174</v>
      </c>
      <c r="D227" s="40" t="s">
        <v>1422</v>
      </c>
    </row>
    <row r="228" spans="1:4">
      <c r="A228" t="s">
        <v>505</v>
      </c>
      <c r="B228">
        <v>99185</v>
      </c>
      <c r="C228" t="s">
        <v>1174</v>
      </c>
      <c r="D228" s="40" t="s">
        <v>1423</v>
      </c>
    </row>
    <row r="229" spans="1:4">
      <c r="A229" t="s">
        <v>1018</v>
      </c>
      <c r="B229">
        <v>1000030</v>
      </c>
      <c r="C229" t="s">
        <v>1174</v>
      </c>
      <c r="D229" s="40" t="s">
        <v>1424</v>
      </c>
    </row>
    <row r="230" spans="1:4">
      <c r="A230" t="s">
        <v>1019</v>
      </c>
      <c r="B230">
        <v>1000031</v>
      </c>
      <c r="C230" t="s">
        <v>1174</v>
      </c>
      <c r="D230" s="40" t="s">
        <v>1425</v>
      </c>
    </row>
    <row r="231" spans="1:4">
      <c r="A231" t="s">
        <v>1139</v>
      </c>
      <c r="B231">
        <v>1000148</v>
      </c>
      <c r="C231" t="s">
        <v>1174</v>
      </c>
      <c r="D231" s="40" t="s">
        <v>1426</v>
      </c>
    </row>
    <row r="232" spans="1:4">
      <c r="A232" t="s">
        <v>932</v>
      </c>
      <c r="B232">
        <v>99932</v>
      </c>
      <c r="C232" t="s">
        <v>1174</v>
      </c>
      <c r="D232" s="40" t="s">
        <v>1427</v>
      </c>
    </row>
    <row r="233" spans="1:4">
      <c r="A233" t="s">
        <v>933</v>
      </c>
      <c r="B233">
        <v>99933</v>
      </c>
      <c r="C233" t="s">
        <v>1174</v>
      </c>
      <c r="D233" s="40" t="s">
        <v>1428</v>
      </c>
    </row>
    <row r="234" spans="1:4">
      <c r="A234" t="s">
        <v>506</v>
      </c>
      <c r="B234">
        <v>99191</v>
      </c>
      <c r="C234" t="s">
        <v>1174</v>
      </c>
      <c r="D234" s="40" t="s">
        <v>1429</v>
      </c>
    </row>
    <row r="235" spans="1:4">
      <c r="A235" t="s">
        <v>507</v>
      </c>
      <c r="B235">
        <v>99192</v>
      </c>
      <c r="C235" t="s">
        <v>1174</v>
      </c>
      <c r="D235" s="40" t="s">
        <v>1430</v>
      </c>
    </row>
    <row r="236" spans="1:4">
      <c r="A236" t="s">
        <v>508</v>
      </c>
      <c r="B236">
        <v>99193</v>
      </c>
      <c r="C236" t="s">
        <v>1174</v>
      </c>
      <c r="D236" s="40" t="s">
        <v>1431</v>
      </c>
    </row>
    <row r="237" spans="1:4">
      <c r="A237" t="s">
        <v>1020</v>
      </c>
      <c r="B237">
        <v>1000032</v>
      </c>
      <c r="C237" t="s">
        <v>1174</v>
      </c>
      <c r="D237" s="40" t="s">
        <v>1432</v>
      </c>
    </row>
    <row r="238" spans="1:4">
      <c r="A238" t="s">
        <v>1140</v>
      </c>
      <c r="B238">
        <v>1000149</v>
      </c>
      <c r="C238" t="s">
        <v>1174</v>
      </c>
      <c r="D238" s="40" t="s">
        <v>1433</v>
      </c>
    </row>
    <row r="239" spans="1:4">
      <c r="A239" t="s">
        <v>1141</v>
      </c>
      <c r="B239">
        <v>1000150</v>
      </c>
      <c r="C239" t="s">
        <v>1174</v>
      </c>
      <c r="D239" s="40" t="s">
        <v>1434</v>
      </c>
    </row>
    <row r="240" spans="1:4">
      <c r="A240" t="s">
        <v>1142</v>
      </c>
      <c r="B240">
        <v>1000151</v>
      </c>
      <c r="C240" t="s">
        <v>1174</v>
      </c>
      <c r="D240" s="40" t="s">
        <v>1435</v>
      </c>
    </row>
    <row r="241" spans="1:4">
      <c r="A241" t="s">
        <v>1143</v>
      </c>
      <c r="B241">
        <v>1000152</v>
      </c>
      <c r="C241" t="s">
        <v>1174</v>
      </c>
      <c r="D241" s="40" t="s">
        <v>1436</v>
      </c>
    </row>
    <row r="242" spans="1:4">
      <c r="A242" t="s">
        <v>830</v>
      </c>
      <c r="B242">
        <v>99722</v>
      </c>
      <c r="C242" t="s">
        <v>1174</v>
      </c>
      <c r="D242" s="40" t="s">
        <v>1437</v>
      </c>
    </row>
    <row r="243" spans="1:4">
      <c r="A243" t="s">
        <v>831</v>
      </c>
      <c r="B243">
        <v>99723</v>
      </c>
      <c r="C243" t="s">
        <v>1174</v>
      </c>
      <c r="D243" s="40" t="s">
        <v>1438</v>
      </c>
    </row>
    <row r="244" spans="1:4">
      <c r="A244" t="s">
        <v>509</v>
      </c>
      <c r="B244">
        <v>99195</v>
      </c>
      <c r="C244" t="s">
        <v>1174</v>
      </c>
      <c r="D244" s="40" t="s">
        <v>1439</v>
      </c>
    </row>
    <row r="245" spans="1:4">
      <c r="A245" t="s">
        <v>510</v>
      </c>
      <c r="B245">
        <v>99196</v>
      </c>
      <c r="C245" t="s">
        <v>1174</v>
      </c>
      <c r="D245" s="40" t="s">
        <v>1440</v>
      </c>
    </row>
    <row r="246" spans="1:4">
      <c r="A246" t="s">
        <v>511</v>
      </c>
      <c r="B246">
        <v>99197</v>
      </c>
      <c r="C246" t="s">
        <v>1174</v>
      </c>
      <c r="D246" s="40" t="s">
        <v>1441</v>
      </c>
    </row>
    <row r="247" spans="1:4">
      <c r="A247" t="s">
        <v>512</v>
      </c>
      <c r="B247">
        <v>99198</v>
      </c>
      <c r="C247" t="s">
        <v>1174</v>
      </c>
      <c r="D247" s="40" t="s">
        <v>1442</v>
      </c>
    </row>
    <row r="248" spans="1:4">
      <c r="A248" t="s">
        <v>1021</v>
      </c>
      <c r="B248">
        <v>1000033</v>
      </c>
      <c r="C248" t="s">
        <v>1174</v>
      </c>
      <c r="D248" s="40" t="s">
        <v>1443</v>
      </c>
    </row>
    <row r="249" spans="1:4">
      <c r="A249" t="s">
        <v>1022</v>
      </c>
      <c r="B249">
        <v>1000034</v>
      </c>
      <c r="C249" t="s">
        <v>1174</v>
      </c>
      <c r="D249" s="40" t="s">
        <v>1444</v>
      </c>
    </row>
    <row r="250" spans="1:4">
      <c r="A250" t="s">
        <v>513</v>
      </c>
      <c r="B250">
        <v>99199</v>
      </c>
      <c r="C250" t="s">
        <v>396</v>
      </c>
      <c r="D250" s="40" t="s">
        <v>1445</v>
      </c>
    </row>
    <row r="251" spans="1:4">
      <c r="A251" t="s">
        <v>514</v>
      </c>
      <c r="B251">
        <v>99200</v>
      </c>
      <c r="C251" t="s">
        <v>396</v>
      </c>
      <c r="D251" s="40" t="s">
        <v>1446</v>
      </c>
    </row>
    <row r="252" spans="1:4">
      <c r="A252" t="s">
        <v>832</v>
      </c>
      <c r="B252">
        <v>99726</v>
      </c>
      <c r="C252" t="s">
        <v>396</v>
      </c>
      <c r="D252" s="40" t="s">
        <v>1447</v>
      </c>
    </row>
    <row r="253" spans="1:4">
      <c r="A253" t="s">
        <v>833</v>
      </c>
      <c r="B253">
        <v>99727</v>
      </c>
      <c r="C253" t="s">
        <v>396</v>
      </c>
      <c r="D253" s="40" t="s">
        <v>1448</v>
      </c>
    </row>
    <row r="254" spans="1:4">
      <c r="A254" t="s">
        <v>515</v>
      </c>
      <c r="B254">
        <v>99203</v>
      </c>
      <c r="C254" t="s">
        <v>396</v>
      </c>
      <c r="D254" s="40" t="s">
        <v>1449</v>
      </c>
    </row>
    <row r="255" spans="1:4">
      <c r="A255" t="s">
        <v>516</v>
      </c>
      <c r="B255">
        <v>99204</v>
      </c>
      <c r="C255" t="s">
        <v>396</v>
      </c>
      <c r="D255" s="40" t="s">
        <v>1450</v>
      </c>
    </row>
    <row r="256" spans="1:4">
      <c r="A256" t="s">
        <v>934</v>
      </c>
      <c r="B256">
        <v>99934</v>
      </c>
      <c r="C256" t="s">
        <v>396</v>
      </c>
      <c r="D256" s="40" t="s">
        <v>1451</v>
      </c>
    </row>
    <row r="257" spans="1:4">
      <c r="A257" t="s">
        <v>517</v>
      </c>
      <c r="B257">
        <v>99205</v>
      </c>
      <c r="C257" t="s">
        <v>396</v>
      </c>
      <c r="D257" s="40" t="s">
        <v>1452</v>
      </c>
    </row>
    <row r="258" spans="1:4">
      <c r="A258" t="s">
        <v>518</v>
      </c>
      <c r="B258">
        <v>99206</v>
      </c>
      <c r="C258" t="s">
        <v>396</v>
      </c>
      <c r="D258" s="40" t="s">
        <v>1453</v>
      </c>
    </row>
    <row r="259" spans="1:4">
      <c r="A259" t="s">
        <v>834</v>
      </c>
      <c r="B259">
        <v>99728</v>
      </c>
      <c r="C259" t="s">
        <v>396</v>
      </c>
      <c r="D259" s="40" t="s">
        <v>1454</v>
      </c>
    </row>
    <row r="260" spans="1:4">
      <c r="A260" t="s">
        <v>835</v>
      </c>
      <c r="B260">
        <v>99729</v>
      </c>
      <c r="C260" t="s">
        <v>396</v>
      </c>
      <c r="D260" s="40" t="s">
        <v>1455</v>
      </c>
    </row>
    <row r="261" spans="1:4">
      <c r="A261" t="s">
        <v>1023</v>
      </c>
      <c r="B261">
        <v>1000035</v>
      </c>
      <c r="C261" t="s">
        <v>396</v>
      </c>
      <c r="D261" s="40" t="s">
        <v>1456</v>
      </c>
    </row>
    <row r="262" spans="1:4">
      <c r="A262" t="s">
        <v>519</v>
      </c>
      <c r="B262">
        <v>99208</v>
      </c>
      <c r="C262" t="s">
        <v>396</v>
      </c>
      <c r="D262" s="40" t="s">
        <v>1457</v>
      </c>
    </row>
    <row r="263" spans="1:4">
      <c r="A263" t="s">
        <v>520</v>
      </c>
      <c r="B263">
        <v>99209</v>
      </c>
      <c r="C263" t="s">
        <v>396</v>
      </c>
      <c r="D263" s="40" t="s">
        <v>1458</v>
      </c>
    </row>
    <row r="264" spans="1:4">
      <c r="A264" t="s">
        <v>521</v>
      </c>
      <c r="B264">
        <v>99210</v>
      </c>
      <c r="C264" t="s">
        <v>396</v>
      </c>
      <c r="D264" s="40" t="s">
        <v>1459</v>
      </c>
    </row>
    <row r="265" spans="1:4">
      <c r="A265" t="s">
        <v>522</v>
      </c>
      <c r="B265">
        <v>99211</v>
      </c>
      <c r="C265" t="s">
        <v>396</v>
      </c>
      <c r="D265" s="40" t="s">
        <v>1460</v>
      </c>
    </row>
    <row r="266" spans="1:4">
      <c r="A266" t="s">
        <v>523</v>
      </c>
      <c r="B266">
        <v>99212</v>
      </c>
      <c r="C266" t="s">
        <v>396</v>
      </c>
      <c r="D266" s="40" t="s">
        <v>1461</v>
      </c>
    </row>
    <row r="267" spans="1:4">
      <c r="A267" t="s">
        <v>524</v>
      </c>
      <c r="B267">
        <v>99213</v>
      </c>
      <c r="C267" t="s">
        <v>396</v>
      </c>
      <c r="D267" s="40" t="s">
        <v>1462</v>
      </c>
    </row>
    <row r="268" spans="1:4">
      <c r="A268" t="s">
        <v>935</v>
      </c>
      <c r="B268">
        <v>99935</v>
      </c>
      <c r="C268" t="s">
        <v>396</v>
      </c>
      <c r="D268" s="40" t="s">
        <v>1463</v>
      </c>
    </row>
    <row r="269" spans="1:4">
      <c r="A269" t="s">
        <v>525</v>
      </c>
      <c r="B269">
        <v>99215</v>
      </c>
      <c r="C269" t="s">
        <v>396</v>
      </c>
      <c r="D269" s="40" t="s">
        <v>1464</v>
      </c>
    </row>
    <row r="270" spans="1:4">
      <c r="A270" t="s">
        <v>526</v>
      </c>
      <c r="B270">
        <v>99216</v>
      </c>
      <c r="C270" t="s">
        <v>396</v>
      </c>
      <c r="D270" s="40" t="s">
        <v>1465</v>
      </c>
    </row>
    <row r="271" spans="1:4">
      <c r="A271" t="s">
        <v>527</v>
      </c>
      <c r="B271">
        <v>99221</v>
      </c>
      <c r="C271" t="s">
        <v>396</v>
      </c>
      <c r="D271" s="40" t="s">
        <v>1466</v>
      </c>
    </row>
    <row r="272" spans="1:4">
      <c r="A272" t="s">
        <v>528</v>
      </c>
      <c r="B272">
        <v>99222</v>
      </c>
      <c r="C272" t="s">
        <v>396</v>
      </c>
      <c r="D272" s="40" t="s">
        <v>1467</v>
      </c>
    </row>
    <row r="273" spans="1:4">
      <c r="A273" t="s">
        <v>529</v>
      </c>
      <c r="B273">
        <v>99223</v>
      </c>
      <c r="C273" t="s">
        <v>396</v>
      </c>
      <c r="D273" s="40" t="s">
        <v>1468</v>
      </c>
    </row>
    <row r="274" spans="1:4">
      <c r="A274" t="s">
        <v>530</v>
      </c>
      <c r="B274">
        <v>99224</v>
      </c>
      <c r="C274" t="s">
        <v>396</v>
      </c>
      <c r="D274" s="40" t="s">
        <v>1469</v>
      </c>
    </row>
    <row r="275" spans="1:4">
      <c r="A275" t="s">
        <v>936</v>
      </c>
      <c r="B275">
        <v>99937</v>
      </c>
      <c r="C275" t="s">
        <v>396</v>
      </c>
      <c r="D275" s="40" t="s">
        <v>1470</v>
      </c>
    </row>
    <row r="276" spans="1:4">
      <c r="A276" t="s">
        <v>937</v>
      </c>
      <c r="B276">
        <v>99938</v>
      </c>
      <c r="C276" t="s">
        <v>396</v>
      </c>
      <c r="D276" s="40" t="s">
        <v>1471</v>
      </c>
    </row>
    <row r="277" spans="1:4">
      <c r="A277" t="s">
        <v>531</v>
      </c>
      <c r="B277">
        <v>99226</v>
      </c>
      <c r="C277" t="s">
        <v>396</v>
      </c>
      <c r="D277" s="40" t="s">
        <v>1472</v>
      </c>
    </row>
    <row r="278" spans="1:4">
      <c r="A278" t="s">
        <v>532</v>
      </c>
      <c r="B278">
        <v>99227</v>
      </c>
      <c r="C278" t="s">
        <v>396</v>
      </c>
      <c r="D278" s="40" t="s">
        <v>1473</v>
      </c>
    </row>
    <row r="279" spans="1:4">
      <c r="A279" t="s">
        <v>836</v>
      </c>
      <c r="B279">
        <v>99732</v>
      </c>
      <c r="C279" t="s">
        <v>396</v>
      </c>
      <c r="D279" s="40" t="s">
        <v>1474</v>
      </c>
    </row>
    <row r="280" spans="1:4">
      <c r="A280" t="s">
        <v>837</v>
      </c>
      <c r="B280">
        <v>99733</v>
      </c>
      <c r="C280" t="s">
        <v>396</v>
      </c>
      <c r="D280" s="40" t="s">
        <v>1475</v>
      </c>
    </row>
    <row r="281" spans="1:4">
      <c r="A281" t="s">
        <v>533</v>
      </c>
      <c r="B281">
        <v>99229</v>
      </c>
      <c r="C281" t="s">
        <v>1174</v>
      </c>
      <c r="D281" s="40" t="s">
        <v>1477</v>
      </c>
    </row>
    <row r="282" spans="1:4">
      <c r="A282" t="s">
        <v>534</v>
      </c>
      <c r="B282">
        <v>99230</v>
      </c>
      <c r="C282" t="s">
        <v>1174</v>
      </c>
      <c r="D282" s="40" t="s">
        <v>1478</v>
      </c>
    </row>
    <row r="283" spans="1:4">
      <c r="A283" t="s">
        <v>1024</v>
      </c>
      <c r="B283">
        <v>1000038</v>
      </c>
      <c r="C283" t="s">
        <v>1174</v>
      </c>
      <c r="D283" s="40" t="s">
        <v>1479</v>
      </c>
    </row>
    <row r="284" spans="1:4">
      <c r="A284" t="s">
        <v>535</v>
      </c>
      <c r="B284">
        <v>99231</v>
      </c>
      <c r="C284" t="s">
        <v>1174</v>
      </c>
      <c r="D284" s="40" t="s">
        <v>1480</v>
      </c>
    </row>
    <row r="285" spans="1:4">
      <c r="A285" t="s">
        <v>536</v>
      </c>
      <c r="B285">
        <v>99232</v>
      </c>
      <c r="C285" t="s">
        <v>1174</v>
      </c>
      <c r="D285" s="40" t="s">
        <v>1481</v>
      </c>
    </row>
    <row r="286" spans="1:4">
      <c r="A286" t="s">
        <v>1025</v>
      </c>
      <c r="B286">
        <v>1000039</v>
      </c>
      <c r="C286" t="s">
        <v>1174</v>
      </c>
      <c r="D286" s="40" t="s">
        <v>1482</v>
      </c>
    </row>
    <row r="287" spans="1:4">
      <c r="A287" t="s">
        <v>537</v>
      </c>
      <c r="B287">
        <v>99233</v>
      </c>
      <c r="C287" t="s">
        <v>1174</v>
      </c>
      <c r="D287" s="40" t="s">
        <v>1483</v>
      </c>
    </row>
    <row r="288" spans="1:4">
      <c r="A288" t="s">
        <v>538</v>
      </c>
      <c r="B288">
        <v>99234</v>
      </c>
      <c r="C288" t="s">
        <v>1174</v>
      </c>
      <c r="D288" s="40" t="s">
        <v>1484</v>
      </c>
    </row>
    <row r="289" spans="1:4">
      <c r="A289" t="s">
        <v>539</v>
      </c>
      <c r="B289">
        <v>99235</v>
      </c>
      <c r="C289" t="s">
        <v>1174</v>
      </c>
      <c r="D289" s="40" t="s">
        <v>1485</v>
      </c>
    </row>
    <row r="290" spans="1:4">
      <c r="A290" t="s">
        <v>540</v>
      </c>
      <c r="B290">
        <v>99236</v>
      </c>
      <c r="C290" t="s">
        <v>1174</v>
      </c>
      <c r="D290" s="40" t="s">
        <v>1486</v>
      </c>
    </row>
    <row r="291" spans="1:4">
      <c r="A291" t="s">
        <v>541</v>
      </c>
      <c r="B291">
        <v>99237</v>
      </c>
      <c r="C291" t="s">
        <v>1174</v>
      </c>
      <c r="D291" s="40" t="s">
        <v>1487</v>
      </c>
    </row>
    <row r="292" spans="1:4">
      <c r="A292" t="s">
        <v>542</v>
      </c>
      <c r="B292">
        <v>99238</v>
      </c>
      <c r="C292" t="s">
        <v>1174</v>
      </c>
      <c r="D292" s="40" t="s">
        <v>1488</v>
      </c>
    </row>
    <row r="293" spans="1:4">
      <c r="A293" t="s">
        <v>544</v>
      </c>
      <c r="B293">
        <v>99239</v>
      </c>
      <c r="C293" t="s">
        <v>1174</v>
      </c>
      <c r="D293" s="40" t="s">
        <v>1489</v>
      </c>
    </row>
    <row r="294" spans="1:4">
      <c r="A294" t="s">
        <v>545</v>
      </c>
      <c r="B294">
        <v>99240</v>
      </c>
      <c r="C294" t="s">
        <v>1174</v>
      </c>
      <c r="D294" s="40" t="s">
        <v>1490</v>
      </c>
    </row>
    <row r="295" spans="1:4">
      <c r="A295" t="s">
        <v>546</v>
      </c>
      <c r="B295">
        <v>99241</v>
      </c>
      <c r="C295" t="s">
        <v>1174</v>
      </c>
      <c r="D295" s="40" t="s">
        <v>1491</v>
      </c>
    </row>
    <row r="296" spans="1:4">
      <c r="A296" t="s">
        <v>547</v>
      </c>
      <c r="B296">
        <v>99242</v>
      </c>
      <c r="C296" t="s">
        <v>1174</v>
      </c>
      <c r="D296" s="40" t="s">
        <v>1492</v>
      </c>
    </row>
    <row r="297" spans="1:4">
      <c r="A297" t="s">
        <v>548</v>
      </c>
      <c r="B297">
        <v>99243</v>
      </c>
      <c r="C297" t="s">
        <v>1174</v>
      </c>
      <c r="D297" s="40" t="s">
        <v>1493</v>
      </c>
    </row>
    <row r="298" spans="1:4">
      <c r="A298" t="s">
        <v>838</v>
      </c>
      <c r="B298">
        <v>99735</v>
      </c>
      <c r="C298" t="s">
        <v>1174</v>
      </c>
      <c r="D298" s="40" t="s">
        <v>1494</v>
      </c>
    </row>
    <row r="299" spans="1:4">
      <c r="A299" t="s">
        <v>839</v>
      </c>
      <c r="B299">
        <v>99736</v>
      </c>
      <c r="C299" t="s">
        <v>1174</v>
      </c>
      <c r="D299" s="40" t="s">
        <v>1495</v>
      </c>
    </row>
    <row r="300" spans="1:4">
      <c r="A300" t="s">
        <v>1026</v>
      </c>
      <c r="B300">
        <v>1000040</v>
      </c>
      <c r="C300" t="s">
        <v>1174</v>
      </c>
      <c r="D300" s="40" t="s">
        <v>1496</v>
      </c>
    </row>
    <row r="301" spans="1:4">
      <c r="A301" t="s">
        <v>1027</v>
      </c>
      <c r="B301">
        <v>1000041</v>
      </c>
      <c r="C301" t="s">
        <v>1174</v>
      </c>
      <c r="D301" s="40" t="s">
        <v>1497</v>
      </c>
    </row>
    <row r="302" spans="1:4">
      <c r="A302" t="s">
        <v>549</v>
      </c>
      <c r="B302">
        <v>99250</v>
      </c>
      <c r="C302" t="s">
        <v>1174</v>
      </c>
      <c r="D302" s="40" t="s">
        <v>1498</v>
      </c>
    </row>
    <row r="303" spans="1:4">
      <c r="A303" t="s">
        <v>550</v>
      </c>
      <c r="B303">
        <v>99251</v>
      </c>
      <c r="C303" t="s">
        <v>1174</v>
      </c>
      <c r="D303" s="40" t="s">
        <v>1499</v>
      </c>
    </row>
    <row r="304" spans="1:4">
      <c r="A304" t="s">
        <v>840</v>
      </c>
      <c r="B304">
        <v>99738</v>
      </c>
      <c r="C304" t="s">
        <v>1174</v>
      </c>
      <c r="D304" s="40" t="s">
        <v>1500</v>
      </c>
    </row>
    <row r="305" spans="1:4">
      <c r="A305" t="s">
        <v>551</v>
      </c>
      <c r="B305">
        <v>99260</v>
      </c>
      <c r="C305" t="s">
        <v>1174</v>
      </c>
      <c r="D305" s="40" t="s">
        <v>1501</v>
      </c>
    </row>
    <row r="306" spans="1:4">
      <c r="A306" t="s">
        <v>552</v>
      </c>
      <c r="B306">
        <v>99261</v>
      </c>
      <c r="C306" t="s">
        <v>1174</v>
      </c>
      <c r="D306" s="40" t="s">
        <v>1502</v>
      </c>
    </row>
    <row r="307" spans="1:4">
      <c r="A307" t="s">
        <v>841</v>
      </c>
      <c r="B307">
        <v>99739</v>
      </c>
      <c r="C307" t="s">
        <v>1174</v>
      </c>
      <c r="D307" s="40" t="s">
        <v>1503</v>
      </c>
    </row>
    <row r="308" spans="1:4">
      <c r="A308" t="s">
        <v>842</v>
      </c>
      <c r="B308">
        <v>99740</v>
      </c>
      <c r="C308" t="s">
        <v>1174</v>
      </c>
      <c r="D308" s="40" t="s">
        <v>1504</v>
      </c>
    </row>
    <row r="309" spans="1:4">
      <c r="A309" t="s">
        <v>843</v>
      </c>
      <c r="B309">
        <v>99741</v>
      </c>
      <c r="C309" t="s">
        <v>1174</v>
      </c>
      <c r="D309" s="40" t="s">
        <v>1505</v>
      </c>
    </row>
    <row r="310" spans="1:4">
      <c r="A310" t="s">
        <v>844</v>
      </c>
      <c r="B310">
        <v>99742</v>
      </c>
      <c r="C310" t="s">
        <v>1174</v>
      </c>
      <c r="D310" s="40" t="s">
        <v>1506</v>
      </c>
    </row>
    <row r="311" spans="1:4">
      <c r="A311" t="s">
        <v>845</v>
      </c>
      <c r="B311">
        <v>99743</v>
      </c>
      <c r="C311" t="s">
        <v>1174</v>
      </c>
      <c r="D311" s="40" t="s">
        <v>1507</v>
      </c>
    </row>
    <row r="312" spans="1:4">
      <c r="A312" t="s">
        <v>553</v>
      </c>
      <c r="B312">
        <v>99263</v>
      </c>
      <c r="C312" t="s">
        <v>396</v>
      </c>
      <c r="D312" s="40" t="s">
        <v>1508</v>
      </c>
    </row>
    <row r="313" spans="1:4">
      <c r="A313" t="s">
        <v>554</v>
      </c>
      <c r="B313">
        <v>99264</v>
      </c>
      <c r="C313" t="s">
        <v>396</v>
      </c>
      <c r="D313" s="40" t="s">
        <v>1509</v>
      </c>
    </row>
    <row r="314" spans="1:4">
      <c r="A314" t="s">
        <v>555</v>
      </c>
      <c r="B314">
        <v>99265</v>
      </c>
      <c r="C314" t="s">
        <v>396</v>
      </c>
      <c r="D314" s="40" t="s">
        <v>1510</v>
      </c>
    </row>
    <row r="315" spans="1:4">
      <c r="A315" t="s">
        <v>556</v>
      </c>
      <c r="B315">
        <v>99266</v>
      </c>
      <c r="C315" t="s">
        <v>396</v>
      </c>
      <c r="D315" s="40" t="s">
        <v>1511</v>
      </c>
    </row>
    <row r="316" spans="1:4">
      <c r="A316" t="s">
        <v>1512</v>
      </c>
      <c r="B316">
        <v>1000234</v>
      </c>
      <c r="C316" t="s">
        <v>396</v>
      </c>
      <c r="D316" s="40" t="s">
        <v>1513</v>
      </c>
    </row>
    <row r="317" spans="1:4">
      <c r="A317" t="s">
        <v>557</v>
      </c>
      <c r="B317">
        <v>99270</v>
      </c>
      <c r="C317" t="s">
        <v>396</v>
      </c>
      <c r="D317" s="40" t="s">
        <v>1514</v>
      </c>
    </row>
    <row r="318" spans="1:4">
      <c r="A318" t="s">
        <v>558</v>
      </c>
      <c r="B318">
        <v>99271</v>
      </c>
      <c r="C318" t="s">
        <v>396</v>
      </c>
      <c r="D318" s="40" t="s">
        <v>1515</v>
      </c>
    </row>
    <row r="319" spans="1:4">
      <c r="A319" t="s">
        <v>938</v>
      </c>
      <c r="B319">
        <v>99940</v>
      </c>
      <c r="C319" t="s">
        <v>396</v>
      </c>
      <c r="D319" s="40" t="s">
        <v>1516</v>
      </c>
    </row>
    <row r="320" spans="1:4">
      <c r="A320" t="s">
        <v>939</v>
      </c>
      <c r="B320">
        <v>99941</v>
      </c>
      <c r="C320" t="s">
        <v>396</v>
      </c>
      <c r="D320" s="40" t="s">
        <v>1517</v>
      </c>
    </row>
    <row r="321" spans="1:4">
      <c r="A321" t="s">
        <v>559</v>
      </c>
      <c r="B321">
        <v>99274</v>
      </c>
      <c r="C321" t="s">
        <v>396</v>
      </c>
      <c r="D321" s="40" t="s">
        <v>1518</v>
      </c>
    </row>
    <row r="322" spans="1:4">
      <c r="A322" t="s">
        <v>560</v>
      </c>
      <c r="B322">
        <v>99275</v>
      </c>
      <c r="C322" t="s">
        <v>396</v>
      </c>
      <c r="D322" s="40" t="s">
        <v>1519</v>
      </c>
    </row>
    <row r="323" spans="1:4">
      <c r="A323" t="s">
        <v>561</v>
      </c>
      <c r="B323">
        <v>99279</v>
      </c>
      <c r="C323" t="s">
        <v>396</v>
      </c>
      <c r="D323" s="40" t="s">
        <v>1520</v>
      </c>
    </row>
    <row r="324" spans="1:4">
      <c r="A324" t="s">
        <v>562</v>
      </c>
      <c r="B324">
        <v>99280</v>
      </c>
      <c r="C324" t="s">
        <v>396</v>
      </c>
      <c r="D324" s="40" t="s">
        <v>1521</v>
      </c>
    </row>
    <row r="325" spans="1:4">
      <c r="A325" t="s">
        <v>940</v>
      </c>
      <c r="B325">
        <v>99942</v>
      </c>
      <c r="C325" t="s">
        <v>396</v>
      </c>
      <c r="D325" s="40" t="s">
        <v>1522</v>
      </c>
    </row>
    <row r="326" spans="1:4">
      <c r="A326" t="s">
        <v>563</v>
      </c>
      <c r="B326">
        <v>99281</v>
      </c>
      <c r="C326" t="s">
        <v>1174</v>
      </c>
      <c r="D326" s="40" t="s">
        <v>1524</v>
      </c>
    </row>
    <row r="327" spans="1:4">
      <c r="A327" t="s">
        <v>564</v>
      </c>
      <c r="B327">
        <v>99282</v>
      </c>
      <c r="C327" t="s">
        <v>1174</v>
      </c>
      <c r="D327" s="40" t="s">
        <v>1525</v>
      </c>
    </row>
    <row r="328" spans="1:4">
      <c r="A328" t="s">
        <v>1028</v>
      </c>
      <c r="B328">
        <v>1000042</v>
      </c>
      <c r="C328" t="s">
        <v>1174</v>
      </c>
      <c r="D328" s="40" t="s">
        <v>1526</v>
      </c>
    </row>
    <row r="329" spans="1:4">
      <c r="A329" t="s">
        <v>565</v>
      </c>
      <c r="B329">
        <v>99283</v>
      </c>
      <c r="C329" t="s">
        <v>1174</v>
      </c>
      <c r="D329" s="40" t="s">
        <v>1527</v>
      </c>
    </row>
    <row r="330" spans="1:4">
      <c r="A330" t="s">
        <v>566</v>
      </c>
      <c r="B330">
        <v>99284</v>
      </c>
      <c r="C330" t="s">
        <v>1174</v>
      </c>
      <c r="D330" s="40" t="s">
        <v>1528</v>
      </c>
    </row>
    <row r="331" spans="1:4">
      <c r="A331" t="s">
        <v>1144</v>
      </c>
      <c r="B331">
        <v>1000154</v>
      </c>
      <c r="C331" t="s">
        <v>1174</v>
      </c>
      <c r="D331" s="40" t="s">
        <v>1529</v>
      </c>
    </row>
    <row r="332" spans="1:4">
      <c r="A332" t="s">
        <v>567</v>
      </c>
      <c r="B332">
        <v>99286</v>
      </c>
      <c r="C332" t="s">
        <v>1174</v>
      </c>
      <c r="D332" s="40" t="s">
        <v>1530</v>
      </c>
    </row>
    <row r="333" spans="1:4">
      <c r="A333" t="s">
        <v>568</v>
      </c>
      <c r="B333">
        <v>99287</v>
      </c>
      <c r="C333" t="s">
        <v>1174</v>
      </c>
      <c r="D333" s="40" t="s">
        <v>1531</v>
      </c>
    </row>
    <row r="334" spans="1:4">
      <c r="A334" t="s">
        <v>1145</v>
      </c>
      <c r="B334">
        <v>1000155</v>
      </c>
      <c r="C334" t="s">
        <v>1174</v>
      </c>
      <c r="D334" s="40" t="s">
        <v>1532</v>
      </c>
    </row>
    <row r="335" spans="1:4">
      <c r="A335" t="s">
        <v>846</v>
      </c>
      <c r="B335">
        <v>99748</v>
      </c>
      <c r="C335" t="s">
        <v>1174</v>
      </c>
      <c r="D335" s="40" t="s">
        <v>1533</v>
      </c>
    </row>
    <row r="336" spans="1:4">
      <c r="A336" t="s">
        <v>847</v>
      </c>
      <c r="B336">
        <v>99749</v>
      </c>
      <c r="C336" t="s">
        <v>1174</v>
      </c>
      <c r="D336" s="40" t="s">
        <v>1534</v>
      </c>
    </row>
    <row r="337" spans="1:4">
      <c r="A337" t="s">
        <v>1029</v>
      </c>
      <c r="B337">
        <v>1000043</v>
      </c>
      <c r="C337" t="s">
        <v>1174</v>
      </c>
      <c r="D337" s="40" t="s">
        <v>1535</v>
      </c>
    </row>
    <row r="338" spans="1:4">
      <c r="A338" t="s">
        <v>569</v>
      </c>
      <c r="B338">
        <v>99289</v>
      </c>
      <c r="C338" t="s">
        <v>1174</v>
      </c>
      <c r="D338" s="40" t="s">
        <v>1536</v>
      </c>
    </row>
    <row r="339" spans="1:4">
      <c r="A339" t="s">
        <v>570</v>
      </c>
      <c r="B339">
        <v>99290</v>
      </c>
      <c r="C339" t="s">
        <v>1174</v>
      </c>
      <c r="D339" s="40" t="s">
        <v>1537</v>
      </c>
    </row>
    <row r="340" spans="1:4">
      <c r="A340" t="s">
        <v>1030</v>
      </c>
      <c r="B340">
        <v>1000044</v>
      </c>
      <c r="C340" t="s">
        <v>1174</v>
      </c>
      <c r="D340" s="40" t="s">
        <v>1538</v>
      </c>
    </row>
    <row r="341" spans="1:4">
      <c r="A341" t="s">
        <v>571</v>
      </c>
      <c r="B341">
        <v>99291</v>
      </c>
      <c r="C341" t="s">
        <v>1174</v>
      </c>
      <c r="D341" s="40" t="s">
        <v>1539</v>
      </c>
    </row>
    <row r="342" spans="1:4">
      <c r="A342" t="s">
        <v>572</v>
      </c>
      <c r="B342">
        <v>99292</v>
      </c>
      <c r="C342" t="s">
        <v>1174</v>
      </c>
      <c r="D342" s="40" t="s">
        <v>1540</v>
      </c>
    </row>
    <row r="343" spans="1:4">
      <c r="A343" t="s">
        <v>1146</v>
      </c>
      <c r="B343">
        <v>1000156</v>
      </c>
      <c r="C343" t="s">
        <v>1174</v>
      </c>
      <c r="D343" s="40" t="s">
        <v>1541</v>
      </c>
    </row>
    <row r="344" spans="1:4">
      <c r="A344" t="s">
        <v>573</v>
      </c>
      <c r="B344">
        <v>99299</v>
      </c>
      <c r="C344" t="s">
        <v>396</v>
      </c>
      <c r="D344" s="40" t="s">
        <v>1542</v>
      </c>
    </row>
    <row r="345" spans="1:4">
      <c r="A345" t="s">
        <v>574</v>
      </c>
      <c r="B345">
        <v>99300</v>
      </c>
      <c r="C345" t="s">
        <v>396</v>
      </c>
      <c r="D345" s="40" t="s">
        <v>1543</v>
      </c>
    </row>
    <row r="346" spans="1:4">
      <c r="A346" t="s">
        <v>575</v>
      </c>
      <c r="B346">
        <v>99301</v>
      </c>
      <c r="C346" t="s">
        <v>396</v>
      </c>
      <c r="D346" s="40" t="s">
        <v>1544</v>
      </c>
    </row>
    <row r="347" spans="1:4">
      <c r="A347" t="s">
        <v>576</v>
      </c>
      <c r="B347">
        <v>99302</v>
      </c>
      <c r="C347" t="s">
        <v>396</v>
      </c>
      <c r="D347" s="40" t="s">
        <v>1545</v>
      </c>
    </row>
    <row r="348" spans="1:4">
      <c r="A348" t="s">
        <v>577</v>
      </c>
      <c r="B348">
        <v>99303</v>
      </c>
      <c r="C348" t="s">
        <v>396</v>
      </c>
      <c r="D348" s="40" t="s">
        <v>1546</v>
      </c>
    </row>
    <row r="349" spans="1:4">
      <c r="A349" t="s">
        <v>578</v>
      </c>
      <c r="B349">
        <v>99304</v>
      </c>
      <c r="C349" t="s">
        <v>396</v>
      </c>
      <c r="D349" s="40" t="s">
        <v>1547</v>
      </c>
    </row>
    <row r="350" spans="1:4">
      <c r="A350" t="s">
        <v>579</v>
      </c>
      <c r="B350">
        <v>99305</v>
      </c>
      <c r="C350" t="s">
        <v>396</v>
      </c>
      <c r="D350" s="40" t="s">
        <v>1548</v>
      </c>
    </row>
    <row r="351" spans="1:4">
      <c r="A351" t="s">
        <v>580</v>
      </c>
      <c r="B351">
        <v>99306</v>
      </c>
      <c r="C351" t="s">
        <v>396</v>
      </c>
      <c r="D351" s="40" t="s">
        <v>1549</v>
      </c>
    </row>
    <row r="352" spans="1:4">
      <c r="A352" t="s">
        <v>581</v>
      </c>
      <c r="B352">
        <v>99307</v>
      </c>
      <c r="C352" t="s">
        <v>396</v>
      </c>
      <c r="D352" s="40" t="s">
        <v>1550</v>
      </c>
    </row>
    <row r="353" spans="1:4">
      <c r="A353" t="s">
        <v>941</v>
      </c>
      <c r="B353">
        <v>99945</v>
      </c>
      <c r="C353" t="s">
        <v>396</v>
      </c>
      <c r="D353" s="40" t="s">
        <v>1551</v>
      </c>
    </row>
    <row r="354" spans="1:4">
      <c r="A354" t="s">
        <v>582</v>
      </c>
      <c r="B354">
        <v>99308</v>
      </c>
      <c r="C354" t="s">
        <v>396</v>
      </c>
      <c r="D354" s="40" t="s">
        <v>1552</v>
      </c>
    </row>
    <row r="355" spans="1:4">
      <c r="A355" t="s">
        <v>583</v>
      </c>
      <c r="B355">
        <v>99309</v>
      </c>
      <c r="C355" t="s">
        <v>396</v>
      </c>
      <c r="D355" s="40" t="s">
        <v>1553</v>
      </c>
    </row>
    <row r="356" spans="1:4">
      <c r="A356" t="s">
        <v>1147</v>
      </c>
      <c r="B356">
        <v>1000157</v>
      </c>
      <c r="C356" t="s">
        <v>396</v>
      </c>
      <c r="D356" s="40" t="s">
        <v>1554</v>
      </c>
    </row>
    <row r="357" spans="1:4">
      <c r="A357" t="s">
        <v>1148</v>
      </c>
      <c r="B357">
        <v>1000158</v>
      </c>
      <c r="C357" t="s">
        <v>396</v>
      </c>
      <c r="D357" s="40" t="s">
        <v>1555</v>
      </c>
    </row>
    <row r="358" spans="1:4">
      <c r="A358" t="s">
        <v>1149</v>
      </c>
      <c r="B358">
        <v>1000159</v>
      </c>
      <c r="C358" t="s">
        <v>396</v>
      </c>
      <c r="D358" s="40" t="s">
        <v>1556</v>
      </c>
    </row>
    <row r="359" spans="1:4">
      <c r="A359" t="s">
        <v>848</v>
      </c>
      <c r="B359">
        <v>99754</v>
      </c>
      <c r="C359" t="s">
        <v>1174</v>
      </c>
      <c r="D359" s="40" t="s">
        <v>1558</v>
      </c>
    </row>
    <row r="360" spans="1:4">
      <c r="A360" t="s">
        <v>849</v>
      </c>
      <c r="B360">
        <v>99755</v>
      </c>
      <c r="C360" t="s">
        <v>1174</v>
      </c>
      <c r="D360" s="40" t="s">
        <v>1559</v>
      </c>
    </row>
    <row r="361" spans="1:4">
      <c r="A361" t="s">
        <v>585</v>
      </c>
      <c r="B361">
        <v>99311</v>
      </c>
      <c r="C361" t="s">
        <v>1174</v>
      </c>
      <c r="D361" s="40" t="s">
        <v>1560</v>
      </c>
    </row>
    <row r="362" spans="1:4">
      <c r="A362" t="s">
        <v>586</v>
      </c>
      <c r="B362">
        <v>99312</v>
      </c>
      <c r="C362" t="s">
        <v>1174</v>
      </c>
      <c r="D362" s="40" t="s">
        <v>1561</v>
      </c>
    </row>
    <row r="363" spans="1:4">
      <c r="A363" t="s">
        <v>1031</v>
      </c>
      <c r="B363">
        <v>1000046</v>
      </c>
      <c r="C363" t="s">
        <v>1174</v>
      </c>
      <c r="D363" s="40" t="s">
        <v>1562</v>
      </c>
    </row>
    <row r="364" spans="1:4">
      <c r="A364" t="s">
        <v>587</v>
      </c>
      <c r="B364">
        <v>99313</v>
      </c>
      <c r="C364" t="s">
        <v>1174</v>
      </c>
      <c r="D364" s="40" t="s">
        <v>1563</v>
      </c>
    </row>
    <row r="365" spans="1:4">
      <c r="A365" t="s">
        <v>588</v>
      </c>
      <c r="B365">
        <v>99314</v>
      </c>
      <c r="C365" t="s">
        <v>1174</v>
      </c>
      <c r="D365" s="40" t="s">
        <v>1564</v>
      </c>
    </row>
    <row r="366" spans="1:4">
      <c r="A366" t="s">
        <v>850</v>
      </c>
      <c r="B366">
        <v>99756</v>
      </c>
      <c r="C366" t="s">
        <v>1174</v>
      </c>
      <c r="D366" s="40" t="s">
        <v>1565</v>
      </c>
    </row>
    <row r="367" spans="1:4">
      <c r="A367" t="s">
        <v>851</v>
      </c>
      <c r="B367">
        <v>99757</v>
      </c>
      <c r="C367" t="s">
        <v>1174</v>
      </c>
      <c r="D367" s="40" t="s">
        <v>1566</v>
      </c>
    </row>
    <row r="368" spans="1:4">
      <c r="A368" t="s">
        <v>852</v>
      </c>
      <c r="B368">
        <v>99758</v>
      </c>
      <c r="C368" t="s">
        <v>1174</v>
      </c>
      <c r="D368" s="40" t="s">
        <v>1567</v>
      </c>
    </row>
    <row r="369" spans="1:4">
      <c r="A369" t="s">
        <v>853</v>
      </c>
      <c r="B369">
        <v>99759</v>
      </c>
      <c r="C369" t="s">
        <v>1174</v>
      </c>
      <c r="D369" s="40" t="s">
        <v>1568</v>
      </c>
    </row>
    <row r="370" spans="1:4">
      <c r="A370" t="s">
        <v>589</v>
      </c>
      <c r="B370">
        <v>99318</v>
      </c>
      <c r="C370" t="s">
        <v>1174</v>
      </c>
      <c r="D370" s="40" t="s">
        <v>1569</v>
      </c>
    </row>
    <row r="371" spans="1:4">
      <c r="A371" t="s">
        <v>590</v>
      </c>
      <c r="B371">
        <v>99319</v>
      </c>
      <c r="C371" t="s">
        <v>1174</v>
      </c>
      <c r="D371" s="40" t="s">
        <v>1570</v>
      </c>
    </row>
    <row r="372" spans="1:4">
      <c r="A372" t="s">
        <v>591</v>
      </c>
      <c r="B372">
        <v>99320</v>
      </c>
      <c r="C372" t="s">
        <v>1174</v>
      </c>
      <c r="D372" s="40" t="s">
        <v>1571</v>
      </c>
    </row>
    <row r="373" spans="1:4">
      <c r="A373" t="s">
        <v>592</v>
      </c>
      <c r="B373">
        <v>99321</v>
      </c>
      <c r="C373" t="s">
        <v>1174</v>
      </c>
      <c r="D373" s="40" t="s">
        <v>1572</v>
      </c>
    </row>
    <row r="374" spans="1:4">
      <c r="A374" t="s">
        <v>1150</v>
      </c>
      <c r="B374">
        <v>1000160</v>
      </c>
      <c r="C374" t="s">
        <v>1174</v>
      </c>
      <c r="D374" s="40" t="s">
        <v>1573</v>
      </c>
    </row>
    <row r="375" spans="1:4">
      <c r="A375" t="s">
        <v>593</v>
      </c>
      <c r="B375">
        <v>99322</v>
      </c>
      <c r="C375" t="s">
        <v>1174</v>
      </c>
      <c r="D375" s="40" t="s">
        <v>1574</v>
      </c>
    </row>
    <row r="376" spans="1:4">
      <c r="A376" t="s">
        <v>594</v>
      </c>
      <c r="B376">
        <v>99323</v>
      </c>
      <c r="C376" t="s">
        <v>1174</v>
      </c>
      <c r="D376" s="40" t="s">
        <v>1575</v>
      </c>
    </row>
    <row r="377" spans="1:4">
      <c r="A377" t="s">
        <v>1032</v>
      </c>
      <c r="B377">
        <v>1000047</v>
      </c>
      <c r="C377" t="s">
        <v>1174</v>
      </c>
      <c r="D377" s="40" t="s">
        <v>1576</v>
      </c>
    </row>
    <row r="378" spans="1:4">
      <c r="A378" t="s">
        <v>595</v>
      </c>
      <c r="B378">
        <v>99324</v>
      </c>
      <c r="C378" t="s">
        <v>1174</v>
      </c>
      <c r="D378" s="40" t="s">
        <v>1577</v>
      </c>
    </row>
    <row r="379" spans="1:4">
      <c r="A379" t="s">
        <v>596</v>
      </c>
      <c r="B379">
        <v>99325</v>
      </c>
      <c r="C379" t="s">
        <v>1174</v>
      </c>
      <c r="D379" s="40" t="s">
        <v>1578</v>
      </c>
    </row>
    <row r="380" spans="1:4">
      <c r="A380" t="s">
        <v>597</v>
      </c>
      <c r="B380">
        <v>99326</v>
      </c>
      <c r="C380" t="s">
        <v>1174</v>
      </c>
      <c r="D380" s="40" t="s">
        <v>1579</v>
      </c>
    </row>
    <row r="381" spans="1:4">
      <c r="A381" t="s">
        <v>598</v>
      </c>
      <c r="B381">
        <v>99327</v>
      </c>
      <c r="C381" t="s">
        <v>1174</v>
      </c>
      <c r="D381" s="40" t="s">
        <v>1580</v>
      </c>
    </row>
    <row r="382" spans="1:4">
      <c r="A382" t="s">
        <v>599</v>
      </c>
      <c r="B382">
        <v>99328</v>
      </c>
      <c r="C382" t="s">
        <v>1174</v>
      </c>
      <c r="D382" s="40" t="s">
        <v>1581</v>
      </c>
    </row>
    <row r="383" spans="1:4">
      <c r="A383" t="s">
        <v>600</v>
      </c>
      <c r="B383">
        <v>99329</v>
      </c>
      <c r="C383" t="s">
        <v>1174</v>
      </c>
      <c r="D383" s="40" t="s">
        <v>1582</v>
      </c>
    </row>
    <row r="384" spans="1:4">
      <c r="A384" t="s">
        <v>601</v>
      </c>
      <c r="B384">
        <v>99330</v>
      </c>
      <c r="C384" t="s">
        <v>1174</v>
      </c>
      <c r="D384" s="40" t="s">
        <v>1583</v>
      </c>
    </row>
    <row r="385" spans="1:4">
      <c r="A385" t="s">
        <v>602</v>
      </c>
      <c r="B385">
        <v>99331</v>
      </c>
      <c r="C385" t="s">
        <v>1174</v>
      </c>
      <c r="D385" s="40" t="s">
        <v>1584</v>
      </c>
    </row>
    <row r="386" spans="1:4">
      <c r="A386" t="s">
        <v>942</v>
      </c>
      <c r="B386">
        <v>99947</v>
      </c>
      <c r="C386" t="s">
        <v>1174</v>
      </c>
      <c r="D386" s="40" t="s">
        <v>1585</v>
      </c>
    </row>
    <row r="387" spans="1:4">
      <c r="A387" t="s">
        <v>603</v>
      </c>
      <c r="B387">
        <v>99334</v>
      </c>
      <c r="C387" t="s">
        <v>1174</v>
      </c>
      <c r="D387" s="40" t="s">
        <v>1586</v>
      </c>
    </row>
    <row r="388" spans="1:4">
      <c r="A388" t="s">
        <v>604</v>
      </c>
      <c r="B388">
        <v>99335</v>
      </c>
      <c r="C388" t="s">
        <v>1174</v>
      </c>
      <c r="D388" s="40" t="s">
        <v>1587</v>
      </c>
    </row>
    <row r="389" spans="1:4">
      <c r="A389" t="s">
        <v>854</v>
      </c>
      <c r="B389">
        <v>99760</v>
      </c>
      <c r="C389" t="s">
        <v>1174</v>
      </c>
      <c r="D389" s="40" t="s">
        <v>1588</v>
      </c>
    </row>
    <row r="390" spans="1:4">
      <c r="A390" t="s">
        <v>855</v>
      </c>
      <c r="B390">
        <v>99761</v>
      </c>
      <c r="C390" t="s">
        <v>1174</v>
      </c>
      <c r="D390" s="40" t="s">
        <v>1589</v>
      </c>
    </row>
    <row r="391" spans="1:4">
      <c r="A391" t="s">
        <v>1033</v>
      </c>
      <c r="B391">
        <v>1000050</v>
      </c>
      <c r="C391" t="s">
        <v>1174</v>
      </c>
      <c r="D391" s="40" t="s">
        <v>1590</v>
      </c>
    </row>
    <row r="392" spans="1:4">
      <c r="A392" t="s">
        <v>1034</v>
      </c>
      <c r="B392">
        <v>1000051</v>
      </c>
      <c r="C392" t="s">
        <v>1174</v>
      </c>
      <c r="D392" s="40" t="s">
        <v>1591</v>
      </c>
    </row>
    <row r="393" spans="1:4">
      <c r="A393" t="s">
        <v>856</v>
      </c>
      <c r="B393">
        <v>99762</v>
      </c>
      <c r="C393" t="s">
        <v>1174</v>
      </c>
      <c r="D393" s="40" t="s">
        <v>1592</v>
      </c>
    </row>
    <row r="394" spans="1:4">
      <c r="A394" t="s">
        <v>857</v>
      </c>
      <c r="B394">
        <v>99763</v>
      </c>
      <c r="C394" t="s">
        <v>1174</v>
      </c>
      <c r="D394" s="40" t="s">
        <v>1593</v>
      </c>
    </row>
    <row r="395" spans="1:4">
      <c r="A395" t="s">
        <v>1035</v>
      </c>
      <c r="B395">
        <v>1000052</v>
      </c>
      <c r="C395" t="s">
        <v>1174</v>
      </c>
      <c r="D395" s="40" t="s">
        <v>1594</v>
      </c>
    </row>
    <row r="396" spans="1:4">
      <c r="A396" t="s">
        <v>1036</v>
      </c>
      <c r="B396">
        <v>1000053</v>
      </c>
      <c r="C396" t="s">
        <v>1174</v>
      </c>
      <c r="D396" s="40" t="s">
        <v>1595</v>
      </c>
    </row>
    <row r="397" spans="1:4">
      <c r="A397" t="s">
        <v>1151</v>
      </c>
      <c r="B397">
        <v>1000161</v>
      </c>
      <c r="C397" t="s">
        <v>1174</v>
      </c>
      <c r="D397" s="40" t="s">
        <v>1596</v>
      </c>
    </row>
    <row r="398" spans="1:4">
      <c r="A398" t="s">
        <v>1152</v>
      </c>
      <c r="B398">
        <v>1000162</v>
      </c>
      <c r="C398" t="s">
        <v>1174</v>
      </c>
      <c r="D398" s="40" t="s">
        <v>1597</v>
      </c>
    </row>
    <row r="399" spans="1:4">
      <c r="A399" t="s">
        <v>1037</v>
      </c>
      <c r="B399">
        <v>1000054</v>
      </c>
      <c r="C399" t="s">
        <v>1174</v>
      </c>
      <c r="D399" s="40" t="s">
        <v>1598</v>
      </c>
    </row>
    <row r="400" spans="1:4">
      <c r="A400" t="s">
        <v>1038</v>
      </c>
      <c r="B400">
        <v>1000055</v>
      </c>
      <c r="C400" t="s">
        <v>1174</v>
      </c>
      <c r="D400" s="40" t="s">
        <v>1599</v>
      </c>
    </row>
    <row r="401" spans="1:4">
      <c r="A401" t="s">
        <v>1039</v>
      </c>
      <c r="B401">
        <v>1000056</v>
      </c>
      <c r="C401" t="s">
        <v>1174</v>
      </c>
      <c r="D401" s="40" t="s">
        <v>1600</v>
      </c>
    </row>
    <row r="402" spans="1:4">
      <c r="A402" t="s">
        <v>1040</v>
      </c>
      <c r="B402">
        <v>1000057</v>
      </c>
      <c r="C402" t="s">
        <v>1174</v>
      </c>
      <c r="D402" s="40" t="s">
        <v>1601</v>
      </c>
    </row>
    <row r="403" spans="1:4">
      <c r="A403" t="s">
        <v>858</v>
      </c>
      <c r="B403">
        <v>99764</v>
      </c>
      <c r="C403" t="s">
        <v>1174</v>
      </c>
      <c r="D403" s="40" t="s">
        <v>1602</v>
      </c>
    </row>
    <row r="404" spans="1:4">
      <c r="A404" t="s">
        <v>859</v>
      </c>
      <c r="B404">
        <v>99765</v>
      </c>
      <c r="C404" t="s">
        <v>1174</v>
      </c>
      <c r="D404" s="40" t="s">
        <v>1603</v>
      </c>
    </row>
    <row r="405" spans="1:4">
      <c r="A405" t="s">
        <v>605</v>
      </c>
      <c r="B405">
        <v>99344</v>
      </c>
      <c r="C405" t="s">
        <v>1174</v>
      </c>
      <c r="D405" s="40" t="s">
        <v>1604</v>
      </c>
    </row>
    <row r="406" spans="1:4">
      <c r="A406" t="s">
        <v>606</v>
      </c>
      <c r="B406">
        <v>99345</v>
      </c>
      <c r="C406" t="s">
        <v>1174</v>
      </c>
      <c r="D406" s="40" t="s">
        <v>1605</v>
      </c>
    </row>
    <row r="407" spans="1:4">
      <c r="A407" t="s">
        <v>608</v>
      </c>
      <c r="B407">
        <v>99346</v>
      </c>
      <c r="C407" t="s">
        <v>1174</v>
      </c>
      <c r="D407" s="40" t="s">
        <v>1606</v>
      </c>
    </row>
    <row r="408" spans="1:4">
      <c r="A408" t="s">
        <v>609</v>
      </c>
      <c r="B408">
        <v>99347</v>
      </c>
      <c r="C408" t="s">
        <v>1174</v>
      </c>
      <c r="D408" s="40" t="s">
        <v>1607</v>
      </c>
    </row>
    <row r="409" spans="1:4">
      <c r="A409" t="s">
        <v>1041</v>
      </c>
      <c r="B409">
        <v>1000058</v>
      </c>
      <c r="C409" t="s">
        <v>1174</v>
      </c>
      <c r="D409" s="40" t="s">
        <v>1608</v>
      </c>
    </row>
    <row r="410" spans="1:4">
      <c r="A410" t="s">
        <v>610</v>
      </c>
      <c r="B410">
        <v>99348</v>
      </c>
      <c r="C410" t="s">
        <v>1174</v>
      </c>
      <c r="D410" s="40" t="s">
        <v>1609</v>
      </c>
    </row>
    <row r="411" spans="1:4">
      <c r="A411" t="s">
        <v>611</v>
      </c>
      <c r="B411">
        <v>99349</v>
      </c>
      <c r="C411" t="s">
        <v>1174</v>
      </c>
      <c r="D411" s="40" t="s">
        <v>1610</v>
      </c>
    </row>
    <row r="412" spans="1:4">
      <c r="A412" t="s">
        <v>860</v>
      </c>
      <c r="B412">
        <v>99766</v>
      </c>
      <c r="C412" t="s">
        <v>1174</v>
      </c>
      <c r="D412" s="40" t="s">
        <v>1611</v>
      </c>
    </row>
    <row r="413" spans="1:4">
      <c r="A413" t="s">
        <v>861</v>
      </c>
      <c r="B413">
        <v>99767</v>
      </c>
      <c r="C413" t="s">
        <v>1174</v>
      </c>
      <c r="D413" s="40" t="s">
        <v>1612</v>
      </c>
    </row>
    <row r="414" spans="1:4">
      <c r="A414" t="s">
        <v>1042</v>
      </c>
      <c r="B414">
        <v>1000059</v>
      </c>
      <c r="C414" t="s">
        <v>1174</v>
      </c>
      <c r="D414" s="40" t="s">
        <v>1613</v>
      </c>
    </row>
    <row r="415" spans="1:4">
      <c r="A415" t="s">
        <v>862</v>
      </c>
      <c r="B415">
        <v>99768</v>
      </c>
      <c r="C415" t="s">
        <v>1174</v>
      </c>
      <c r="D415" s="40" t="s">
        <v>1614</v>
      </c>
    </row>
    <row r="416" spans="1:4">
      <c r="A416" t="s">
        <v>863</v>
      </c>
      <c r="B416">
        <v>99769</v>
      </c>
      <c r="C416" t="s">
        <v>1174</v>
      </c>
      <c r="D416" s="40" t="s">
        <v>1615</v>
      </c>
    </row>
    <row r="417" spans="1:4">
      <c r="A417" t="s">
        <v>1153</v>
      </c>
      <c r="B417">
        <v>1000163</v>
      </c>
      <c r="C417" t="s">
        <v>1174</v>
      </c>
      <c r="D417" s="40" t="s">
        <v>1616</v>
      </c>
    </row>
    <row r="418" spans="1:4">
      <c r="A418" t="s">
        <v>1154</v>
      </c>
      <c r="B418">
        <v>1000164</v>
      </c>
      <c r="C418" t="s">
        <v>1174</v>
      </c>
      <c r="D418" s="40" t="s">
        <v>1617</v>
      </c>
    </row>
    <row r="419" spans="1:4">
      <c r="A419" t="s">
        <v>612</v>
      </c>
      <c r="B419">
        <v>99350</v>
      </c>
      <c r="C419" t="s">
        <v>396</v>
      </c>
      <c r="D419" s="40" t="s">
        <v>1618</v>
      </c>
    </row>
    <row r="420" spans="1:4">
      <c r="A420" t="s">
        <v>1619</v>
      </c>
      <c r="B420">
        <v>1000223</v>
      </c>
      <c r="C420" t="s">
        <v>396</v>
      </c>
      <c r="D420" s="40" t="s">
        <v>1620</v>
      </c>
    </row>
    <row r="421" spans="1:4">
      <c r="A421" t="s">
        <v>864</v>
      </c>
      <c r="B421">
        <v>99773</v>
      </c>
      <c r="C421" t="s">
        <v>396</v>
      </c>
      <c r="D421" s="40" t="s">
        <v>1621</v>
      </c>
    </row>
    <row r="422" spans="1:4">
      <c r="A422" t="s">
        <v>865</v>
      </c>
      <c r="B422">
        <v>99774</v>
      </c>
      <c r="C422" t="s">
        <v>396</v>
      </c>
      <c r="D422" s="40" t="s">
        <v>1622</v>
      </c>
    </row>
    <row r="423" spans="1:4">
      <c r="A423" t="s">
        <v>613</v>
      </c>
      <c r="B423">
        <v>99353</v>
      </c>
      <c r="C423" t="s">
        <v>396</v>
      </c>
      <c r="D423" s="40" t="s">
        <v>1623</v>
      </c>
    </row>
    <row r="424" spans="1:4">
      <c r="A424" t="s">
        <v>614</v>
      </c>
      <c r="B424">
        <v>99354</v>
      </c>
      <c r="C424" t="s">
        <v>396</v>
      </c>
      <c r="D424" s="40" t="s">
        <v>1624</v>
      </c>
    </row>
    <row r="425" spans="1:4">
      <c r="A425" t="s">
        <v>615</v>
      </c>
      <c r="B425">
        <v>99355</v>
      </c>
      <c r="C425" t="s">
        <v>396</v>
      </c>
      <c r="D425" s="40" t="s">
        <v>1625</v>
      </c>
    </row>
    <row r="426" spans="1:4">
      <c r="A426" t="s">
        <v>616</v>
      </c>
      <c r="B426">
        <v>99356</v>
      </c>
      <c r="C426" t="s">
        <v>396</v>
      </c>
      <c r="D426" s="40" t="s">
        <v>1626</v>
      </c>
    </row>
    <row r="427" spans="1:4">
      <c r="A427" t="s">
        <v>617</v>
      </c>
      <c r="B427">
        <v>99357</v>
      </c>
      <c r="C427" t="s">
        <v>396</v>
      </c>
      <c r="D427" s="40" t="s">
        <v>1627</v>
      </c>
    </row>
    <row r="428" spans="1:4">
      <c r="A428" t="s">
        <v>618</v>
      </c>
      <c r="B428">
        <v>99358</v>
      </c>
      <c r="C428" t="s">
        <v>396</v>
      </c>
      <c r="D428" s="40" t="s">
        <v>1628</v>
      </c>
    </row>
    <row r="429" spans="1:4">
      <c r="A429" t="s">
        <v>619</v>
      </c>
      <c r="B429">
        <v>99359</v>
      </c>
      <c r="C429" t="s">
        <v>396</v>
      </c>
      <c r="D429" s="40" t="s">
        <v>1629</v>
      </c>
    </row>
    <row r="430" spans="1:4">
      <c r="A430" t="s">
        <v>620</v>
      </c>
      <c r="B430">
        <v>99360</v>
      </c>
      <c r="C430" t="s">
        <v>396</v>
      </c>
      <c r="D430" s="40" t="s">
        <v>1630</v>
      </c>
    </row>
    <row r="431" spans="1:4">
      <c r="A431" t="s">
        <v>621</v>
      </c>
      <c r="B431">
        <v>99361</v>
      </c>
      <c r="C431" t="s">
        <v>396</v>
      </c>
      <c r="D431" s="40" t="s">
        <v>1631</v>
      </c>
    </row>
    <row r="432" spans="1:4">
      <c r="A432" t="s">
        <v>622</v>
      </c>
      <c r="B432">
        <v>99362</v>
      </c>
      <c r="C432" t="s">
        <v>396</v>
      </c>
      <c r="D432" s="40" t="s">
        <v>1632</v>
      </c>
    </row>
    <row r="433" spans="1:4">
      <c r="A433" t="s">
        <v>623</v>
      </c>
      <c r="B433">
        <v>99364</v>
      </c>
      <c r="C433" t="s">
        <v>396</v>
      </c>
      <c r="D433" s="40" t="s">
        <v>1633</v>
      </c>
    </row>
    <row r="434" spans="1:4">
      <c r="A434" t="s">
        <v>624</v>
      </c>
      <c r="B434">
        <v>99365</v>
      </c>
      <c r="C434" t="s">
        <v>396</v>
      </c>
      <c r="D434" s="40" t="s">
        <v>1634</v>
      </c>
    </row>
    <row r="435" spans="1:4">
      <c r="A435" t="s">
        <v>625</v>
      </c>
      <c r="B435">
        <v>99368</v>
      </c>
      <c r="C435" t="s">
        <v>396</v>
      </c>
      <c r="D435" s="40" t="s">
        <v>1635</v>
      </c>
    </row>
    <row r="436" spans="1:4">
      <c r="A436" t="s">
        <v>626</v>
      </c>
      <c r="B436">
        <v>99369</v>
      </c>
      <c r="C436" t="s">
        <v>396</v>
      </c>
      <c r="D436" s="40" t="s">
        <v>1636</v>
      </c>
    </row>
    <row r="437" spans="1:4">
      <c r="A437" t="s">
        <v>627</v>
      </c>
      <c r="B437">
        <v>99371</v>
      </c>
      <c r="C437" t="s">
        <v>396</v>
      </c>
      <c r="D437" s="40" t="s">
        <v>1637</v>
      </c>
    </row>
    <row r="438" spans="1:4">
      <c r="A438" t="s">
        <v>628</v>
      </c>
      <c r="B438">
        <v>99372</v>
      </c>
      <c r="C438" t="s">
        <v>396</v>
      </c>
      <c r="D438" s="40" t="s">
        <v>1638</v>
      </c>
    </row>
    <row r="439" spans="1:4">
      <c r="A439" t="s">
        <v>629</v>
      </c>
      <c r="B439">
        <v>99373</v>
      </c>
      <c r="C439" t="s">
        <v>396</v>
      </c>
      <c r="D439" s="40" t="s">
        <v>1639</v>
      </c>
    </row>
    <row r="440" spans="1:4">
      <c r="A440" t="s">
        <v>630</v>
      </c>
      <c r="B440">
        <v>99374</v>
      </c>
      <c r="C440" t="s">
        <v>396</v>
      </c>
      <c r="D440" s="40" t="s">
        <v>1640</v>
      </c>
    </row>
    <row r="441" spans="1:4">
      <c r="A441" t="s">
        <v>943</v>
      </c>
      <c r="B441">
        <v>99950</v>
      </c>
      <c r="C441" t="s">
        <v>396</v>
      </c>
      <c r="D441" s="40" t="s">
        <v>1641</v>
      </c>
    </row>
    <row r="442" spans="1:4">
      <c r="A442" t="s">
        <v>944</v>
      </c>
      <c r="B442">
        <v>99951</v>
      </c>
      <c r="C442" t="s">
        <v>396</v>
      </c>
      <c r="D442" s="40" t="s">
        <v>1642</v>
      </c>
    </row>
    <row r="443" spans="1:4">
      <c r="A443" t="s">
        <v>631</v>
      </c>
      <c r="B443">
        <v>99379</v>
      </c>
      <c r="C443" t="s">
        <v>396</v>
      </c>
      <c r="D443" s="40" t="s">
        <v>1643</v>
      </c>
    </row>
    <row r="444" spans="1:4">
      <c r="A444" t="s">
        <v>632</v>
      </c>
      <c r="B444">
        <v>99380</v>
      </c>
      <c r="C444" t="s">
        <v>396</v>
      </c>
      <c r="D444" s="40" t="s">
        <v>1644</v>
      </c>
    </row>
    <row r="445" spans="1:4">
      <c r="A445" t="s">
        <v>1155</v>
      </c>
      <c r="B445">
        <v>1000166</v>
      </c>
      <c r="C445" t="s">
        <v>396</v>
      </c>
      <c r="D445" s="40" t="s">
        <v>1645</v>
      </c>
    </row>
    <row r="446" spans="1:4">
      <c r="A446" t="s">
        <v>633</v>
      </c>
      <c r="B446">
        <v>99382</v>
      </c>
      <c r="C446" t="s">
        <v>396</v>
      </c>
      <c r="D446" s="40" t="s">
        <v>1646</v>
      </c>
    </row>
    <row r="447" spans="1:4">
      <c r="A447" t="s">
        <v>634</v>
      </c>
      <c r="B447">
        <v>99383</v>
      </c>
      <c r="C447" t="s">
        <v>396</v>
      </c>
      <c r="D447" s="40" t="s">
        <v>1647</v>
      </c>
    </row>
    <row r="448" spans="1:4">
      <c r="A448" t="s">
        <v>635</v>
      </c>
      <c r="B448">
        <v>99385</v>
      </c>
      <c r="C448" t="s">
        <v>396</v>
      </c>
      <c r="D448" s="40" t="s">
        <v>1648</v>
      </c>
    </row>
    <row r="449" spans="1:4">
      <c r="A449" t="s">
        <v>636</v>
      </c>
      <c r="B449">
        <v>99386</v>
      </c>
      <c r="C449" t="s">
        <v>396</v>
      </c>
      <c r="D449" s="40" t="s">
        <v>1649</v>
      </c>
    </row>
    <row r="450" spans="1:4">
      <c r="A450" t="s">
        <v>637</v>
      </c>
      <c r="B450">
        <v>99387</v>
      </c>
      <c r="C450" t="s">
        <v>396</v>
      </c>
      <c r="D450" s="40" t="s">
        <v>1650</v>
      </c>
    </row>
    <row r="451" spans="1:4">
      <c r="A451" t="s">
        <v>638</v>
      </c>
      <c r="B451">
        <v>99388</v>
      </c>
      <c r="C451" t="s">
        <v>396</v>
      </c>
      <c r="D451" s="40" t="s">
        <v>1651</v>
      </c>
    </row>
    <row r="452" spans="1:4">
      <c r="A452" t="s">
        <v>866</v>
      </c>
      <c r="B452">
        <v>99776</v>
      </c>
      <c r="C452" t="s">
        <v>396</v>
      </c>
      <c r="D452" s="40" t="s">
        <v>1652</v>
      </c>
    </row>
    <row r="453" spans="1:4">
      <c r="A453" t="s">
        <v>867</v>
      </c>
      <c r="B453">
        <v>99777</v>
      </c>
      <c r="C453" t="s">
        <v>396</v>
      </c>
      <c r="D453" s="40" t="s">
        <v>1653</v>
      </c>
    </row>
    <row r="454" spans="1:4">
      <c r="A454" t="s">
        <v>945</v>
      </c>
      <c r="B454">
        <v>99952</v>
      </c>
      <c r="C454" t="s">
        <v>396</v>
      </c>
      <c r="D454" s="40" t="s">
        <v>1654</v>
      </c>
    </row>
    <row r="455" spans="1:4">
      <c r="A455" t="s">
        <v>868</v>
      </c>
      <c r="B455">
        <v>99778</v>
      </c>
      <c r="C455" t="s">
        <v>1174</v>
      </c>
      <c r="D455" s="40" t="s">
        <v>1656</v>
      </c>
    </row>
    <row r="456" spans="1:4">
      <c r="A456" t="s">
        <v>869</v>
      </c>
      <c r="B456">
        <v>99779</v>
      </c>
      <c r="C456" t="s">
        <v>1174</v>
      </c>
      <c r="D456" s="40" t="s">
        <v>1657</v>
      </c>
    </row>
    <row r="457" spans="1:4">
      <c r="A457" t="s">
        <v>639</v>
      </c>
      <c r="B457">
        <v>99390</v>
      </c>
      <c r="C457" t="s">
        <v>1174</v>
      </c>
      <c r="D457" s="40" t="s">
        <v>1658</v>
      </c>
    </row>
    <row r="458" spans="1:4">
      <c r="A458" t="s">
        <v>640</v>
      </c>
      <c r="B458">
        <v>99391</v>
      </c>
      <c r="C458" t="s">
        <v>1174</v>
      </c>
      <c r="D458" s="40" t="s">
        <v>1659</v>
      </c>
    </row>
    <row r="459" spans="1:4">
      <c r="A459" t="s">
        <v>1156</v>
      </c>
      <c r="B459">
        <v>1000168</v>
      </c>
      <c r="C459" t="s">
        <v>1174</v>
      </c>
      <c r="D459" s="40" t="s">
        <v>1660</v>
      </c>
    </row>
    <row r="460" spans="1:4">
      <c r="A460" t="s">
        <v>641</v>
      </c>
      <c r="B460">
        <v>99394</v>
      </c>
      <c r="C460" t="s">
        <v>1174</v>
      </c>
      <c r="D460" s="40" t="s">
        <v>1661</v>
      </c>
    </row>
    <row r="461" spans="1:4">
      <c r="A461" t="s">
        <v>642</v>
      </c>
      <c r="B461">
        <v>99395</v>
      </c>
      <c r="C461" t="s">
        <v>1174</v>
      </c>
      <c r="D461" s="40" t="s">
        <v>1662</v>
      </c>
    </row>
    <row r="462" spans="1:4">
      <c r="A462" t="s">
        <v>946</v>
      </c>
      <c r="B462">
        <v>99955</v>
      </c>
      <c r="C462" t="s">
        <v>1174</v>
      </c>
      <c r="D462" s="40" t="s">
        <v>1663</v>
      </c>
    </row>
    <row r="463" spans="1:4">
      <c r="A463" t="s">
        <v>643</v>
      </c>
      <c r="B463">
        <v>99396</v>
      </c>
      <c r="C463" t="s">
        <v>1174</v>
      </c>
      <c r="D463" s="40" t="s">
        <v>1664</v>
      </c>
    </row>
    <row r="464" spans="1:4">
      <c r="A464" t="s">
        <v>1043</v>
      </c>
      <c r="B464">
        <v>1000062</v>
      </c>
      <c r="C464" t="s">
        <v>1174</v>
      </c>
      <c r="D464" s="40" t="s">
        <v>1665</v>
      </c>
    </row>
    <row r="465" spans="1:4">
      <c r="A465" t="s">
        <v>1044</v>
      </c>
      <c r="B465">
        <v>1000063</v>
      </c>
      <c r="C465" t="s">
        <v>1174</v>
      </c>
      <c r="D465" s="40" t="s">
        <v>1666</v>
      </c>
    </row>
    <row r="466" spans="1:4">
      <c r="A466" t="s">
        <v>1045</v>
      </c>
      <c r="B466">
        <v>1000064</v>
      </c>
      <c r="C466" t="s">
        <v>1174</v>
      </c>
      <c r="D466" s="40" t="s">
        <v>1667</v>
      </c>
    </row>
    <row r="467" spans="1:4">
      <c r="A467" t="s">
        <v>1046</v>
      </c>
      <c r="B467">
        <v>1000065</v>
      </c>
      <c r="C467" t="s">
        <v>1174</v>
      </c>
      <c r="D467" s="40" t="s">
        <v>1668</v>
      </c>
    </row>
    <row r="468" spans="1:4">
      <c r="A468" t="s">
        <v>644</v>
      </c>
      <c r="B468">
        <v>99399</v>
      </c>
      <c r="C468" t="s">
        <v>1174</v>
      </c>
      <c r="D468" s="40" t="s">
        <v>1669</v>
      </c>
    </row>
    <row r="469" spans="1:4">
      <c r="A469" t="s">
        <v>645</v>
      </c>
      <c r="B469">
        <v>99400</v>
      </c>
      <c r="C469" t="s">
        <v>1174</v>
      </c>
      <c r="D469" s="40" t="s">
        <v>1670</v>
      </c>
    </row>
    <row r="470" spans="1:4">
      <c r="A470" t="s">
        <v>646</v>
      </c>
      <c r="B470">
        <v>99402</v>
      </c>
      <c r="C470" t="s">
        <v>1174</v>
      </c>
      <c r="D470" s="40" t="s">
        <v>1671</v>
      </c>
    </row>
    <row r="471" spans="1:4">
      <c r="A471" t="s">
        <v>647</v>
      </c>
      <c r="B471">
        <v>99403</v>
      </c>
      <c r="C471" t="s">
        <v>1174</v>
      </c>
      <c r="D471" s="40" t="s">
        <v>1672</v>
      </c>
    </row>
    <row r="472" spans="1:4">
      <c r="A472" t="s">
        <v>648</v>
      </c>
      <c r="B472">
        <v>99404</v>
      </c>
      <c r="C472" t="s">
        <v>1174</v>
      </c>
      <c r="D472" s="40" t="s">
        <v>1673</v>
      </c>
    </row>
    <row r="473" spans="1:4">
      <c r="A473" t="s">
        <v>649</v>
      </c>
      <c r="B473">
        <v>99405</v>
      </c>
      <c r="C473" t="s">
        <v>396</v>
      </c>
      <c r="D473" s="40" t="s">
        <v>1674</v>
      </c>
    </row>
    <row r="474" spans="1:4">
      <c r="A474" t="s">
        <v>650</v>
      </c>
      <c r="B474">
        <v>99406</v>
      </c>
      <c r="C474" t="s">
        <v>396</v>
      </c>
      <c r="D474" s="40" t="s">
        <v>1675</v>
      </c>
    </row>
    <row r="475" spans="1:4">
      <c r="A475" t="s">
        <v>870</v>
      </c>
      <c r="B475">
        <v>99780</v>
      </c>
      <c r="C475" t="s">
        <v>396</v>
      </c>
      <c r="D475" s="40" t="s">
        <v>1676</v>
      </c>
    </row>
    <row r="476" spans="1:4">
      <c r="A476" t="s">
        <v>651</v>
      </c>
      <c r="B476">
        <v>99407</v>
      </c>
      <c r="C476" t="s">
        <v>396</v>
      </c>
      <c r="D476" s="40" t="s">
        <v>1677</v>
      </c>
    </row>
    <row r="477" spans="1:4">
      <c r="A477" t="s">
        <v>652</v>
      </c>
      <c r="B477">
        <v>99408</v>
      </c>
      <c r="C477" t="s">
        <v>396</v>
      </c>
      <c r="D477" s="40" t="s">
        <v>1678</v>
      </c>
    </row>
    <row r="478" spans="1:4">
      <c r="A478" t="s">
        <v>1679</v>
      </c>
      <c r="B478">
        <v>1000224</v>
      </c>
      <c r="C478" t="s">
        <v>396</v>
      </c>
      <c r="D478" s="40" t="s">
        <v>1680</v>
      </c>
    </row>
    <row r="479" spans="1:4">
      <c r="A479" t="s">
        <v>653</v>
      </c>
      <c r="B479">
        <v>99410</v>
      </c>
      <c r="C479" t="s">
        <v>396</v>
      </c>
      <c r="D479" s="40" t="s">
        <v>1681</v>
      </c>
    </row>
    <row r="480" spans="1:4">
      <c r="A480" t="s">
        <v>654</v>
      </c>
      <c r="B480">
        <v>99411</v>
      </c>
      <c r="C480" t="s">
        <v>396</v>
      </c>
      <c r="D480" s="40" t="s">
        <v>1682</v>
      </c>
    </row>
    <row r="481" spans="1:4">
      <c r="A481" t="s">
        <v>655</v>
      </c>
      <c r="B481">
        <v>99412</v>
      </c>
      <c r="C481" t="s">
        <v>396</v>
      </c>
      <c r="D481" s="40" t="s">
        <v>1683</v>
      </c>
    </row>
    <row r="482" spans="1:4">
      <c r="A482" t="s">
        <v>656</v>
      </c>
      <c r="B482">
        <v>99413</v>
      </c>
      <c r="C482" t="s">
        <v>396</v>
      </c>
      <c r="D482" s="40" t="s">
        <v>1684</v>
      </c>
    </row>
    <row r="483" spans="1:4">
      <c r="A483" t="s">
        <v>657</v>
      </c>
      <c r="B483">
        <v>99415</v>
      </c>
      <c r="C483" t="s">
        <v>396</v>
      </c>
      <c r="D483" s="40" t="s">
        <v>1685</v>
      </c>
    </row>
    <row r="484" spans="1:4">
      <c r="A484" t="s">
        <v>658</v>
      </c>
      <c r="B484">
        <v>99416</v>
      </c>
      <c r="C484" t="s">
        <v>396</v>
      </c>
      <c r="D484" s="40" t="s">
        <v>1686</v>
      </c>
    </row>
    <row r="485" spans="1:4">
      <c r="A485" t="s">
        <v>659</v>
      </c>
      <c r="B485">
        <v>99417</v>
      </c>
      <c r="C485" t="s">
        <v>396</v>
      </c>
      <c r="D485" s="40" t="s">
        <v>1687</v>
      </c>
    </row>
    <row r="486" spans="1:4">
      <c r="A486" t="s">
        <v>660</v>
      </c>
      <c r="B486">
        <v>99783</v>
      </c>
      <c r="C486" t="s">
        <v>396</v>
      </c>
      <c r="D486" s="40" t="s">
        <v>1688</v>
      </c>
    </row>
    <row r="487" spans="1:4">
      <c r="A487" t="s">
        <v>871</v>
      </c>
      <c r="B487">
        <v>99785</v>
      </c>
      <c r="C487" t="s">
        <v>396</v>
      </c>
      <c r="D487" s="40" t="s">
        <v>1689</v>
      </c>
    </row>
    <row r="488" spans="1:4">
      <c r="A488" t="s">
        <v>872</v>
      </c>
      <c r="B488">
        <v>99786</v>
      </c>
      <c r="C488" t="s">
        <v>396</v>
      </c>
      <c r="D488" s="40" t="s">
        <v>1690</v>
      </c>
    </row>
    <row r="489" spans="1:4">
      <c r="A489" t="s">
        <v>873</v>
      </c>
      <c r="B489">
        <v>99788</v>
      </c>
      <c r="C489" t="s">
        <v>1174</v>
      </c>
      <c r="D489" s="40" t="s">
        <v>1692</v>
      </c>
    </row>
    <row r="490" spans="1:4">
      <c r="A490" t="s">
        <v>874</v>
      </c>
      <c r="B490">
        <v>99789</v>
      </c>
      <c r="C490" t="s">
        <v>1174</v>
      </c>
      <c r="D490" s="40" t="s">
        <v>1693</v>
      </c>
    </row>
    <row r="491" spans="1:4">
      <c r="A491" t="s">
        <v>1047</v>
      </c>
      <c r="B491">
        <v>1000066</v>
      </c>
      <c r="C491" t="s">
        <v>1174</v>
      </c>
      <c r="D491" s="40" t="s">
        <v>1694</v>
      </c>
    </row>
    <row r="492" spans="1:4">
      <c r="A492" t="s">
        <v>1157</v>
      </c>
      <c r="B492">
        <v>1000169</v>
      </c>
      <c r="C492" t="s">
        <v>1174</v>
      </c>
      <c r="D492" s="40" t="s">
        <v>1695</v>
      </c>
    </row>
    <row r="493" spans="1:4">
      <c r="A493" t="s">
        <v>661</v>
      </c>
      <c r="B493">
        <v>99956</v>
      </c>
      <c r="C493" t="s">
        <v>1174</v>
      </c>
      <c r="D493" s="40" t="s">
        <v>1696</v>
      </c>
    </row>
    <row r="494" spans="1:4">
      <c r="A494" t="s">
        <v>875</v>
      </c>
      <c r="B494">
        <v>99793</v>
      </c>
      <c r="C494" t="s">
        <v>1174</v>
      </c>
      <c r="D494" s="40" t="s">
        <v>1697</v>
      </c>
    </row>
    <row r="495" spans="1:4">
      <c r="A495" t="s">
        <v>876</v>
      </c>
      <c r="B495">
        <v>99794</v>
      </c>
      <c r="C495" t="s">
        <v>1174</v>
      </c>
      <c r="D495" s="40" t="s">
        <v>1698</v>
      </c>
    </row>
    <row r="496" spans="1:4">
      <c r="A496" t="s">
        <v>877</v>
      </c>
      <c r="B496">
        <v>99795</v>
      </c>
      <c r="C496" t="s">
        <v>1174</v>
      </c>
      <c r="D496" s="40" t="s">
        <v>1699</v>
      </c>
    </row>
    <row r="497" spans="1:4">
      <c r="A497" t="s">
        <v>878</v>
      </c>
      <c r="B497">
        <v>99796</v>
      </c>
      <c r="C497" t="s">
        <v>1174</v>
      </c>
      <c r="D497" s="40" t="s">
        <v>1700</v>
      </c>
    </row>
    <row r="498" spans="1:4">
      <c r="A498" t="s">
        <v>662</v>
      </c>
      <c r="B498">
        <v>99425</v>
      </c>
      <c r="C498" t="s">
        <v>1174</v>
      </c>
      <c r="D498" s="40" t="s">
        <v>1701</v>
      </c>
    </row>
    <row r="499" spans="1:4">
      <c r="A499" t="s">
        <v>879</v>
      </c>
      <c r="B499">
        <v>99797</v>
      </c>
      <c r="C499" t="s">
        <v>1174</v>
      </c>
      <c r="D499" s="40" t="s">
        <v>1702</v>
      </c>
    </row>
    <row r="500" spans="1:4">
      <c r="A500" t="s">
        <v>880</v>
      </c>
      <c r="B500">
        <v>99798</v>
      </c>
      <c r="C500" t="s">
        <v>1174</v>
      </c>
      <c r="D500" s="40" t="s">
        <v>1703</v>
      </c>
    </row>
    <row r="501" spans="1:4">
      <c r="A501" t="s">
        <v>1158</v>
      </c>
      <c r="B501">
        <v>1000170</v>
      </c>
      <c r="C501" t="s">
        <v>1174</v>
      </c>
      <c r="D501" s="40" t="s">
        <v>1704</v>
      </c>
    </row>
    <row r="502" spans="1:4">
      <c r="A502" t="s">
        <v>1705</v>
      </c>
      <c r="B502">
        <v>1000225</v>
      </c>
      <c r="C502" t="s">
        <v>1174</v>
      </c>
      <c r="D502" s="40" t="s">
        <v>1706</v>
      </c>
    </row>
    <row r="503" spans="1:4">
      <c r="A503" t="s">
        <v>1707</v>
      </c>
      <c r="B503">
        <v>1000226</v>
      </c>
      <c r="C503" t="s">
        <v>1174</v>
      </c>
      <c r="D503" s="40" t="s">
        <v>1708</v>
      </c>
    </row>
    <row r="504" spans="1:4">
      <c r="A504" t="s">
        <v>947</v>
      </c>
      <c r="B504">
        <v>99961</v>
      </c>
      <c r="C504" t="s">
        <v>1174</v>
      </c>
      <c r="D504" s="40" t="s">
        <v>1709</v>
      </c>
    </row>
    <row r="505" spans="1:4">
      <c r="A505" t="s">
        <v>948</v>
      </c>
      <c r="B505">
        <v>99962</v>
      </c>
      <c r="C505" t="s">
        <v>1174</v>
      </c>
      <c r="D505" s="40" t="s">
        <v>1710</v>
      </c>
    </row>
    <row r="506" spans="1:4">
      <c r="A506" t="s">
        <v>881</v>
      </c>
      <c r="B506">
        <v>99850</v>
      </c>
      <c r="C506" t="s">
        <v>1174</v>
      </c>
      <c r="D506" s="40" t="s">
        <v>1711</v>
      </c>
    </row>
    <row r="507" spans="1:4">
      <c r="A507" t="s">
        <v>882</v>
      </c>
      <c r="B507">
        <v>99851</v>
      </c>
      <c r="C507" t="s">
        <v>1174</v>
      </c>
      <c r="D507" s="40" t="s">
        <v>1712</v>
      </c>
    </row>
    <row r="508" spans="1:4">
      <c r="A508" t="s">
        <v>663</v>
      </c>
      <c r="B508">
        <v>99428</v>
      </c>
      <c r="C508" t="s">
        <v>396</v>
      </c>
      <c r="D508" s="40" t="s">
        <v>1713</v>
      </c>
    </row>
    <row r="509" spans="1:4">
      <c r="A509" t="s">
        <v>664</v>
      </c>
      <c r="B509">
        <v>99429</v>
      </c>
      <c r="C509" t="s">
        <v>396</v>
      </c>
      <c r="D509" s="40" t="s">
        <v>1714</v>
      </c>
    </row>
    <row r="510" spans="1:4">
      <c r="A510" t="s">
        <v>1048</v>
      </c>
      <c r="B510">
        <v>1000069</v>
      </c>
      <c r="C510" t="s">
        <v>396</v>
      </c>
      <c r="D510" s="40" t="s">
        <v>1715</v>
      </c>
    </row>
    <row r="511" spans="1:4">
      <c r="A511" t="s">
        <v>1049</v>
      </c>
      <c r="B511">
        <v>1000070</v>
      </c>
      <c r="C511" t="s">
        <v>396</v>
      </c>
      <c r="D511" s="40" t="s">
        <v>1716</v>
      </c>
    </row>
    <row r="512" spans="1:4">
      <c r="A512" t="s">
        <v>665</v>
      </c>
      <c r="B512">
        <v>99431</v>
      </c>
      <c r="C512" t="s">
        <v>396</v>
      </c>
      <c r="D512" s="40" t="s">
        <v>1717</v>
      </c>
    </row>
    <row r="513" spans="1:4">
      <c r="A513" t="s">
        <v>666</v>
      </c>
      <c r="B513">
        <v>99432</v>
      </c>
      <c r="C513" t="s">
        <v>396</v>
      </c>
      <c r="D513" s="40" t="s">
        <v>1718</v>
      </c>
    </row>
    <row r="514" spans="1:4">
      <c r="A514" t="s">
        <v>949</v>
      </c>
      <c r="B514">
        <v>99964</v>
      </c>
      <c r="C514" t="s">
        <v>396</v>
      </c>
      <c r="D514" s="40" t="s">
        <v>1719</v>
      </c>
    </row>
    <row r="515" spans="1:4">
      <c r="A515" t="s">
        <v>883</v>
      </c>
      <c r="B515">
        <v>99853</v>
      </c>
      <c r="C515" t="s">
        <v>396</v>
      </c>
      <c r="D515" s="40" t="s">
        <v>1720</v>
      </c>
    </row>
    <row r="516" spans="1:4">
      <c r="A516" t="s">
        <v>884</v>
      </c>
      <c r="B516">
        <v>99854</v>
      </c>
      <c r="C516" t="s">
        <v>396</v>
      </c>
      <c r="D516" s="40" t="s">
        <v>1721</v>
      </c>
    </row>
    <row r="517" spans="1:4">
      <c r="A517" t="s">
        <v>667</v>
      </c>
      <c r="B517">
        <v>99435</v>
      </c>
      <c r="C517" t="s">
        <v>396</v>
      </c>
      <c r="D517" s="40" t="s">
        <v>1722</v>
      </c>
    </row>
    <row r="518" spans="1:4">
      <c r="A518" t="s">
        <v>668</v>
      </c>
      <c r="B518">
        <v>99436</v>
      </c>
      <c r="C518" t="s">
        <v>396</v>
      </c>
      <c r="D518" s="40" t="s">
        <v>1723</v>
      </c>
    </row>
    <row r="519" spans="1:4">
      <c r="A519" t="s">
        <v>669</v>
      </c>
      <c r="B519">
        <v>99437</v>
      </c>
      <c r="C519" t="s">
        <v>1174</v>
      </c>
      <c r="D519" s="40" t="s">
        <v>1725</v>
      </c>
    </row>
    <row r="520" spans="1:4">
      <c r="A520" t="s">
        <v>670</v>
      </c>
      <c r="B520">
        <v>99438</v>
      </c>
      <c r="C520" t="s">
        <v>1174</v>
      </c>
      <c r="D520" s="40" t="s">
        <v>1726</v>
      </c>
    </row>
    <row r="521" spans="1:4">
      <c r="A521" t="s">
        <v>671</v>
      </c>
      <c r="B521">
        <v>99439</v>
      </c>
      <c r="C521" t="s">
        <v>1174</v>
      </c>
      <c r="D521" s="40" t="s">
        <v>1727</v>
      </c>
    </row>
    <row r="522" spans="1:4">
      <c r="A522" t="s">
        <v>672</v>
      </c>
      <c r="B522">
        <v>99440</v>
      </c>
      <c r="C522" t="s">
        <v>1174</v>
      </c>
      <c r="D522" s="40" t="s">
        <v>1728</v>
      </c>
    </row>
    <row r="523" spans="1:4">
      <c r="A523" t="s">
        <v>885</v>
      </c>
      <c r="B523">
        <v>99855</v>
      </c>
      <c r="C523" t="s">
        <v>1174</v>
      </c>
      <c r="D523" s="40" t="s">
        <v>1729</v>
      </c>
    </row>
    <row r="524" spans="1:4">
      <c r="A524" t="s">
        <v>673</v>
      </c>
      <c r="B524">
        <v>99441</v>
      </c>
      <c r="C524" t="s">
        <v>1174</v>
      </c>
      <c r="D524" s="40" t="s">
        <v>1730</v>
      </c>
    </row>
    <row r="525" spans="1:4">
      <c r="A525" t="s">
        <v>674</v>
      </c>
      <c r="B525">
        <v>99442</v>
      </c>
      <c r="C525" t="s">
        <v>1174</v>
      </c>
      <c r="D525" s="40" t="s">
        <v>1731</v>
      </c>
    </row>
    <row r="526" spans="1:4">
      <c r="A526" t="s">
        <v>675</v>
      </c>
      <c r="B526">
        <v>99443</v>
      </c>
      <c r="C526" t="s">
        <v>1174</v>
      </c>
      <c r="D526" s="40" t="s">
        <v>1732</v>
      </c>
    </row>
    <row r="527" spans="1:4">
      <c r="A527" t="s">
        <v>676</v>
      </c>
      <c r="B527">
        <v>99444</v>
      </c>
      <c r="C527" t="s">
        <v>1174</v>
      </c>
      <c r="D527" s="40" t="s">
        <v>1733</v>
      </c>
    </row>
    <row r="528" spans="1:4">
      <c r="A528" t="s">
        <v>677</v>
      </c>
      <c r="B528">
        <v>99445</v>
      </c>
      <c r="C528" t="s">
        <v>1174</v>
      </c>
      <c r="D528" s="40" t="s">
        <v>1734</v>
      </c>
    </row>
    <row r="529" spans="1:4">
      <c r="A529" t="s">
        <v>678</v>
      </c>
      <c r="B529">
        <v>99446</v>
      </c>
      <c r="C529" t="s">
        <v>1174</v>
      </c>
      <c r="D529" s="40" t="s">
        <v>1735</v>
      </c>
    </row>
    <row r="530" spans="1:4">
      <c r="A530" t="s">
        <v>679</v>
      </c>
      <c r="B530">
        <v>99447</v>
      </c>
      <c r="C530" t="s">
        <v>1174</v>
      </c>
      <c r="D530" s="40" t="s">
        <v>1736</v>
      </c>
    </row>
    <row r="531" spans="1:4">
      <c r="A531" t="s">
        <v>1050</v>
      </c>
      <c r="B531">
        <v>1000071</v>
      </c>
      <c r="C531" t="s">
        <v>1174</v>
      </c>
      <c r="D531" s="40" t="s">
        <v>1737</v>
      </c>
    </row>
    <row r="532" spans="1:4">
      <c r="A532" t="s">
        <v>680</v>
      </c>
      <c r="B532">
        <v>99448</v>
      </c>
      <c r="C532" t="s">
        <v>1174</v>
      </c>
      <c r="D532" s="40" t="s">
        <v>1738</v>
      </c>
    </row>
    <row r="533" spans="1:4">
      <c r="A533" t="s">
        <v>681</v>
      </c>
      <c r="B533">
        <v>99449</v>
      </c>
      <c r="C533" t="s">
        <v>1174</v>
      </c>
      <c r="D533" s="40" t="s">
        <v>1739</v>
      </c>
    </row>
    <row r="534" spans="1:4">
      <c r="A534" t="s">
        <v>1740</v>
      </c>
      <c r="B534">
        <v>1000227</v>
      </c>
      <c r="C534" t="s">
        <v>1174</v>
      </c>
      <c r="D534" s="40" t="s">
        <v>1741</v>
      </c>
    </row>
    <row r="535" spans="1:4">
      <c r="A535" t="s">
        <v>682</v>
      </c>
      <c r="B535">
        <v>99452</v>
      </c>
      <c r="C535" t="s">
        <v>1174</v>
      </c>
      <c r="D535" s="40" t="s">
        <v>1742</v>
      </c>
    </row>
    <row r="536" spans="1:4">
      <c r="A536" t="s">
        <v>683</v>
      </c>
      <c r="B536">
        <v>99453</v>
      </c>
      <c r="C536" t="s">
        <v>1174</v>
      </c>
      <c r="D536" s="40" t="s">
        <v>1743</v>
      </c>
    </row>
    <row r="537" spans="1:4">
      <c r="A537" t="s">
        <v>684</v>
      </c>
      <c r="B537">
        <v>99454</v>
      </c>
      <c r="C537" t="s">
        <v>1174</v>
      </c>
      <c r="D537" s="40" t="s">
        <v>1744</v>
      </c>
    </row>
    <row r="538" spans="1:4">
      <c r="A538" t="s">
        <v>1159</v>
      </c>
      <c r="B538">
        <v>1000172</v>
      </c>
      <c r="C538" t="s">
        <v>1174</v>
      </c>
      <c r="D538" s="40" t="s">
        <v>1745</v>
      </c>
    </row>
    <row r="539" spans="1:4">
      <c r="A539" t="s">
        <v>1160</v>
      </c>
      <c r="B539">
        <v>1000173</v>
      </c>
      <c r="C539" t="s">
        <v>1174</v>
      </c>
      <c r="D539" s="40" t="s">
        <v>1746</v>
      </c>
    </row>
    <row r="540" spans="1:4">
      <c r="A540" t="s">
        <v>1747</v>
      </c>
      <c r="B540">
        <v>1000228</v>
      </c>
      <c r="C540" t="s">
        <v>1174</v>
      </c>
      <c r="D540" s="40" t="s">
        <v>1748</v>
      </c>
    </row>
    <row r="541" spans="1:4">
      <c r="A541" t="s">
        <v>1749</v>
      </c>
      <c r="B541">
        <v>1000229</v>
      </c>
      <c r="C541" t="s">
        <v>1174</v>
      </c>
      <c r="D541" s="40" t="s">
        <v>1750</v>
      </c>
    </row>
    <row r="542" spans="1:4">
      <c r="A542" t="s">
        <v>1751</v>
      </c>
      <c r="B542">
        <v>1000230</v>
      </c>
      <c r="C542" t="s">
        <v>1174</v>
      </c>
      <c r="D542" s="40" t="s">
        <v>1752</v>
      </c>
    </row>
    <row r="543" spans="1:4">
      <c r="A543" t="s">
        <v>1753</v>
      </c>
      <c r="B543">
        <v>1000231</v>
      </c>
      <c r="C543" t="s">
        <v>1174</v>
      </c>
      <c r="D543" s="40" t="s">
        <v>1754</v>
      </c>
    </row>
    <row r="544" spans="1:4">
      <c r="A544" t="s">
        <v>685</v>
      </c>
      <c r="B544">
        <v>99458</v>
      </c>
      <c r="C544" t="s">
        <v>396</v>
      </c>
      <c r="D544" s="40" t="s">
        <v>1755</v>
      </c>
    </row>
    <row r="545" spans="1:4">
      <c r="A545" t="s">
        <v>686</v>
      </c>
      <c r="B545">
        <v>99459</v>
      </c>
      <c r="C545" t="s">
        <v>396</v>
      </c>
      <c r="D545" s="40" t="s">
        <v>1756</v>
      </c>
    </row>
    <row r="546" spans="1:4">
      <c r="A546" t="s">
        <v>687</v>
      </c>
      <c r="B546">
        <v>99460</v>
      </c>
      <c r="C546" t="s">
        <v>396</v>
      </c>
      <c r="D546" s="40" t="s">
        <v>1757</v>
      </c>
    </row>
    <row r="547" spans="1:4">
      <c r="A547" t="s">
        <v>688</v>
      </c>
      <c r="B547">
        <v>99461</v>
      </c>
      <c r="C547" t="s">
        <v>396</v>
      </c>
      <c r="D547" s="40" t="s">
        <v>1758</v>
      </c>
    </row>
    <row r="548" spans="1:4">
      <c r="A548" t="s">
        <v>689</v>
      </c>
      <c r="B548">
        <v>99462</v>
      </c>
      <c r="C548" t="s">
        <v>396</v>
      </c>
      <c r="D548" s="40" t="s">
        <v>1759</v>
      </c>
    </row>
    <row r="549" spans="1:4">
      <c r="A549" t="s">
        <v>690</v>
      </c>
      <c r="B549">
        <v>99463</v>
      </c>
      <c r="C549" t="s">
        <v>396</v>
      </c>
      <c r="D549" s="40" t="s">
        <v>1760</v>
      </c>
    </row>
    <row r="550" spans="1:4">
      <c r="A550" t="s">
        <v>1161</v>
      </c>
      <c r="B550">
        <v>1000174</v>
      </c>
      <c r="C550" t="s">
        <v>396</v>
      </c>
      <c r="D550" s="40" t="s">
        <v>1761</v>
      </c>
    </row>
    <row r="551" spans="1:4">
      <c r="A551" t="s">
        <v>691</v>
      </c>
      <c r="B551">
        <v>99464</v>
      </c>
      <c r="C551" t="s">
        <v>396</v>
      </c>
      <c r="D551" s="40" t="s">
        <v>1762</v>
      </c>
    </row>
    <row r="552" spans="1:4">
      <c r="A552" t="s">
        <v>692</v>
      </c>
      <c r="B552">
        <v>99465</v>
      </c>
      <c r="C552" t="s">
        <v>396</v>
      </c>
      <c r="D552" s="40" t="s">
        <v>1763</v>
      </c>
    </row>
    <row r="553" spans="1:4">
      <c r="A553" t="s">
        <v>950</v>
      </c>
      <c r="B553">
        <v>99966</v>
      </c>
      <c r="C553" t="s">
        <v>396</v>
      </c>
      <c r="D553" s="40" t="s">
        <v>1764</v>
      </c>
    </row>
    <row r="554" spans="1:4">
      <c r="A554" t="s">
        <v>951</v>
      </c>
      <c r="B554">
        <v>99967</v>
      </c>
      <c r="C554" t="s">
        <v>396</v>
      </c>
      <c r="D554" s="40" t="s">
        <v>1765</v>
      </c>
    </row>
    <row r="555" spans="1:4">
      <c r="A555" t="s">
        <v>693</v>
      </c>
      <c r="B555">
        <v>99468</v>
      </c>
      <c r="C555" t="s">
        <v>396</v>
      </c>
      <c r="D555" s="40" t="s">
        <v>1766</v>
      </c>
    </row>
    <row r="556" spans="1:4">
      <c r="A556" t="s">
        <v>694</v>
      </c>
      <c r="B556">
        <v>99469</v>
      </c>
      <c r="C556" t="s">
        <v>396</v>
      </c>
      <c r="D556" s="40" t="s">
        <v>1767</v>
      </c>
    </row>
    <row r="557" spans="1:4">
      <c r="A557" t="s">
        <v>695</v>
      </c>
      <c r="B557">
        <v>99470</v>
      </c>
      <c r="C557" t="s">
        <v>396</v>
      </c>
      <c r="D557" s="40" t="s">
        <v>1768</v>
      </c>
    </row>
    <row r="558" spans="1:4">
      <c r="A558" t="s">
        <v>696</v>
      </c>
      <c r="B558">
        <v>99471</v>
      </c>
      <c r="C558" t="s">
        <v>396</v>
      </c>
      <c r="D558" s="40" t="s">
        <v>1769</v>
      </c>
    </row>
    <row r="559" spans="1:4">
      <c r="A559" t="s">
        <v>697</v>
      </c>
      <c r="B559">
        <v>99472</v>
      </c>
      <c r="C559" t="s">
        <v>396</v>
      </c>
      <c r="D559" s="40" t="s">
        <v>1770</v>
      </c>
    </row>
    <row r="560" spans="1:4">
      <c r="A560" t="s">
        <v>952</v>
      </c>
      <c r="B560">
        <v>99969</v>
      </c>
      <c r="C560" t="s">
        <v>396</v>
      </c>
      <c r="D560" s="40" t="s">
        <v>1771</v>
      </c>
    </row>
    <row r="561" spans="1:4">
      <c r="A561" t="s">
        <v>886</v>
      </c>
      <c r="B561">
        <v>99856</v>
      </c>
      <c r="C561" t="s">
        <v>396</v>
      </c>
      <c r="D561" s="40" t="s">
        <v>1772</v>
      </c>
    </row>
    <row r="562" spans="1:4">
      <c r="A562" t="s">
        <v>887</v>
      </c>
      <c r="B562">
        <v>99857</v>
      </c>
      <c r="C562" t="s">
        <v>1174</v>
      </c>
      <c r="D562" s="40" t="s">
        <v>1774</v>
      </c>
    </row>
    <row r="563" spans="1:4">
      <c r="A563" t="s">
        <v>888</v>
      </c>
      <c r="B563">
        <v>99858</v>
      </c>
      <c r="C563" t="s">
        <v>1174</v>
      </c>
      <c r="D563" s="40" t="s">
        <v>1775</v>
      </c>
    </row>
    <row r="564" spans="1:4">
      <c r="A564" t="s">
        <v>698</v>
      </c>
      <c r="B564">
        <v>99475</v>
      </c>
      <c r="C564" t="s">
        <v>1174</v>
      </c>
      <c r="D564" s="40" t="s">
        <v>1776</v>
      </c>
    </row>
    <row r="565" spans="1:4">
      <c r="A565" t="s">
        <v>699</v>
      </c>
      <c r="B565">
        <v>99476</v>
      </c>
      <c r="C565" t="s">
        <v>1174</v>
      </c>
      <c r="D565" s="40" t="s">
        <v>1777</v>
      </c>
    </row>
    <row r="566" spans="1:4">
      <c r="A566" t="s">
        <v>1051</v>
      </c>
      <c r="B566">
        <v>1000072</v>
      </c>
      <c r="C566" t="s">
        <v>1174</v>
      </c>
      <c r="D566" s="40" t="s">
        <v>1778</v>
      </c>
    </row>
    <row r="567" spans="1:4">
      <c r="A567" t="s">
        <v>1052</v>
      </c>
      <c r="B567">
        <v>1000073</v>
      </c>
      <c r="C567" t="s">
        <v>1174</v>
      </c>
      <c r="D567" s="40" t="s">
        <v>1779</v>
      </c>
    </row>
    <row r="568" spans="1:4">
      <c r="A568" t="s">
        <v>889</v>
      </c>
      <c r="B568">
        <v>99860</v>
      </c>
      <c r="C568" t="s">
        <v>1174</v>
      </c>
      <c r="D568" s="40" t="s">
        <v>1780</v>
      </c>
    </row>
    <row r="569" spans="1:4">
      <c r="A569" t="s">
        <v>700</v>
      </c>
      <c r="B569">
        <v>99481</v>
      </c>
      <c r="C569" t="s">
        <v>1174</v>
      </c>
      <c r="D569" s="40" t="s">
        <v>1781</v>
      </c>
    </row>
    <row r="570" spans="1:4">
      <c r="A570" t="s">
        <v>701</v>
      </c>
      <c r="B570">
        <v>99482</v>
      </c>
      <c r="C570" t="s">
        <v>1174</v>
      </c>
      <c r="D570" s="40" t="s">
        <v>1782</v>
      </c>
    </row>
    <row r="571" spans="1:4">
      <c r="A571" t="s">
        <v>702</v>
      </c>
      <c r="B571">
        <v>99483</v>
      </c>
      <c r="C571" t="s">
        <v>1174</v>
      </c>
      <c r="D571" s="40" t="s">
        <v>1783</v>
      </c>
    </row>
    <row r="572" spans="1:4">
      <c r="A572" t="s">
        <v>703</v>
      </c>
      <c r="B572">
        <v>99484</v>
      </c>
      <c r="C572" t="s">
        <v>1174</v>
      </c>
      <c r="D572" s="40" t="s">
        <v>1784</v>
      </c>
    </row>
    <row r="573" spans="1:4">
      <c r="A573" t="s">
        <v>704</v>
      </c>
      <c r="B573">
        <v>99485</v>
      </c>
      <c r="C573" t="s">
        <v>396</v>
      </c>
      <c r="D573" s="40" t="s">
        <v>1785</v>
      </c>
    </row>
    <row r="574" spans="1:4">
      <c r="A574" t="s">
        <v>705</v>
      </c>
      <c r="B574">
        <v>99486</v>
      </c>
      <c r="C574" t="s">
        <v>396</v>
      </c>
      <c r="D574" s="40" t="s">
        <v>1786</v>
      </c>
    </row>
    <row r="575" spans="1:4">
      <c r="A575" t="s">
        <v>953</v>
      </c>
      <c r="B575">
        <v>99970</v>
      </c>
      <c r="C575" t="s">
        <v>396</v>
      </c>
      <c r="D575" s="40" t="s">
        <v>1787</v>
      </c>
    </row>
    <row r="576" spans="1:4">
      <c r="A576" t="s">
        <v>954</v>
      </c>
      <c r="B576">
        <v>99971</v>
      </c>
      <c r="C576" t="s">
        <v>396</v>
      </c>
      <c r="D576" s="40" t="s">
        <v>1788</v>
      </c>
    </row>
    <row r="577" spans="1:4">
      <c r="A577" t="s">
        <v>955</v>
      </c>
      <c r="B577">
        <v>99972</v>
      </c>
      <c r="C577" t="s">
        <v>396</v>
      </c>
      <c r="D577" s="40" t="s">
        <v>1789</v>
      </c>
    </row>
    <row r="578" spans="1:4">
      <c r="A578" t="s">
        <v>956</v>
      </c>
      <c r="B578">
        <v>99973</v>
      </c>
      <c r="C578" t="s">
        <v>396</v>
      </c>
      <c r="D578" s="40" t="s">
        <v>1790</v>
      </c>
    </row>
    <row r="579" spans="1:4">
      <c r="A579" t="s">
        <v>706</v>
      </c>
      <c r="B579">
        <v>99974</v>
      </c>
      <c r="C579" t="s">
        <v>396</v>
      </c>
      <c r="D579" s="40" t="s">
        <v>1791</v>
      </c>
    </row>
    <row r="580" spans="1:4">
      <c r="A580" t="s">
        <v>1053</v>
      </c>
      <c r="B580">
        <v>1000074</v>
      </c>
      <c r="C580" t="s">
        <v>396</v>
      </c>
      <c r="D580" s="40" t="s">
        <v>1792</v>
      </c>
    </row>
    <row r="581" spans="1:4">
      <c r="A581" t="s">
        <v>1054</v>
      </c>
      <c r="B581">
        <v>1000075</v>
      </c>
      <c r="C581" t="s">
        <v>396</v>
      </c>
      <c r="D581" s="40" t="s">
        <v>1793</v>
      </c>
    </row>
    <row r="582" spans="1:4">
      <c r="A582" t="s">
        <v>1162</v>
      </c>
      <c r="B582">
        <v>1000175</v>
      </c>
      <c r="C582" t="s">
        <v>1174</v>
      </c>
      <c r="D582" s="40" t="s">
        <v>1795</v>
      </c>
    </row>
    <row r="583" spans="1:4">
      <c r="A583" t="s">
        <v>890</v>
      </c>
      <c r="B583">
        <v>99863</v>
      </c>
      <c r="C583" t="s">
        <v>1174</v>
      </c>
      <c r="D583" s="40" t="s">
        <v>1796</v>
      </c>
    </row>
    <row r="584" spans="1:4">
      <c r="A584" t="s">
        <v>891</v>
      </c>
      <c r="B584">
        <v>99864</v>
      </c>
      <c r="C584" t="s">
        <v>1174</v>
      </c>
      <c r="D584" s="40" t="s">
        <v>1797</v>
      </c>
    </row>
    <row r="585" spans="1:4">
      <c r="A585" t="s">
        <v>707</v>
      </c>
      <c r="B585">
        <v>99499</v>
      </c>
      <c r="C585" t="s">
        <v>1174</v>
      </c>
      <c r="D585" s="40" t="s">
        <v>1798</v>
      </c>
    </row>
    <row r="586" spans="1:4">
      <c r="A586" t="s">
        <v>708</v>
      </c>
      <c r="B586">
        <v>99500</v>
      </c>
      <c r="C586" t="s">
        <v>1174</v>
      </c>
      <c r="D586" s="40" t="s">
        <v>1799</v>
      </c>
    </row>
    <row r="587" spans="1:4">
      <c r="A587" t="s">
        <v>1055</v>
      </c>
      <c r="B587">
        <v>1000076</v>
      </c>
      <c r="C587" t="s">
        <v>1174</v>
      </c>
      <c r="D587" s="40" t="s">
        <v>1800</v>
      </c>
    </row>
    <row r="588" spans="1:4">
      <c r="A588" t="s">
        <v>1056</v>
      </c>
      <c r="B588">
        <v>1000077</v>
      </c>
      <c r="C588" t="s">
        <v>1174</v>
      </c>
      <c r="D588" s="40" t="s">
        <v>1801</v>
      </c>
    </row>
    <row r="589" spans="1:4">
      <c r="A589" t="s">
        <v>957</v>
      </c>
      <c r="B589">
        <v>99979</v>
      </c>
      <c r="C589" t="s">
        <v>1174</v>
      </c>
      <c r="D589" s="40" t="s">
        <v>1802</v>
      </c>
    </row>
    <row r="590" spans="1:4">
      <c r="A590" t="s">
        <v>958</v>
      </c>
      <c r="B590">
        <v>99980</v>
      </c>
      <c r="C590" t="s">
        <v>1174</v>
      </c>
      <c r="D590" s="40" t="s">
        <v>1803</v>
      </c>
    </row>
    <row r="591" spans="1:4">
      <c r="A591" t="s">
        <v>709</v>
      </c>
      <c r="B591">
        <v>99503</v>
      </c>
      <c r="C591" t="s">
        <v>1174</v>
      </c>
      <c r="D591" s="40" t="s">
        <v>1804</v>
      </c>
    </row>
    <row r="592" spans="1:4">
      <c r="A592" t="s">
        <v>1163</v>
      </c>
      <c r="B592">
        <v>1000176</v>
      </c>
      <c r="C592" t="s">
        <v>1174</v>
      </c>
      <c r="D592" s="40" t="s">
        <v>1805</v>
      </c>
    </row>
    <row r="593" spans="1:4">
      <c r="A593" t="s">
        <v>1164</v>
      </c>
      <c r="B593">
        <v>1000177</v>
      </c>
      <c r="C593" t="s">
        <v>1174</v>
      </c>
      <c r="D593" s="40" t="s">
        <v>1806</v>
      </c>
    </row>
    <row r="594" spans="1:4">
      <c r="A594" t="s">
        <v>710</v>
      </c>
      <c r="B594">
        <v>99505</v>
      </c>
      <c r="C594" t="s">
        <v>1174</v>
      </c>
      <c r="D594" s="40" t="s">
        <v>1807</v>
      </c>
    </row>
    <row r="595" spans="1:4">
      <c r="A595" t="s">
        <v>1057</v>
      </c>
      <c r="B595">
        <v>1000078</v>
      </c>
      <c r="C595" t="s">
        <v>1174</v>
      </c>
      <c r="D595" s="40" t="s">
        <v>1808</v>
      </c>
    </row>
    <row r="596" spans="1:4">
      <c r="A596" t="s">
        <v>1058</v>
      </c>
      <c r="B596">
        <v>1000079</v>
      </c>
      <c r="C596" t="s">
        <v>1174</v>
      </c>
      <c r="D596" s="40" t="s">
        <v>1809</v>
      </c>
    </row>
    <row r="597" spans="1:4">
      <c r="A597" t="s">
        <v>892</v>
      </c>
      <c r="B597">
        <v>99868</v>
      </c>
      <c r="C597" t="s">
        <v>1174</v>
      </c>
      <c r="D597" s="40" t="s">
        <v>1810</v>
      </c>
    </row>
    <row r="598" spans="1:4">
      <c r="A598" t="s">
        <v>893</v>
      </c>
      <c r="B598">
        <v>99869</v>
      </c>
      <c r="C598" t="s">
        <v>1174</v>
      </c>
      <c r="D598" s="40" t="s">
        <v>1811</v>
      </c>
    </row>
    <row r="599" spans="1:4">
      <c r="A599" t="s">
        <v>1059</v>
      </c>
      <c r="B599">
        <v>1000080</v>
      </c>
      <c r="C599" t="s">
        <v>1174</v>
      </c>
      <c r="D599" s="40" t="s">
        <v>1812</v>
      </c>
    </row>
    <row r="600" spans="1:4">
      <c r="A600" t="s">
        <v>711</v>
      </c>
      <c r="B600">
        <v>99508</v>
      </c>
      <c r="C600" t="s">
        <v>396</v>
      </c>
      <c r="D600" s="40" t="s">
        <v>1813</v>
      </c>
    </row>
    <row r="601" spans="1:4">
      <c r="A601" t="s">
        <v>712</v>
      </c>
      <c r="B601">
        <v>99509</v>
      </c>
      <c r="C601" t="s">
        <v>396</v>
      </c>
      <c r="D601" s="40" t="s">
        <v>1814</v>
      </c>
    </row>
    <row r="602" spans="1:4">
      <c r="A602" t="s">
        <v>1060</v>
      </c>
      <c r="B602">
        <v>1000081</v>
      </c>
      <c r="C602" t="s">
        <v>396</v>
      </c>
      <c r="D602" s="40" t="s">
        <v>1815</v>
      </c>
    </row>
    <row r="603" spans="1:4">
      <c r="A603" t="s">
        <v>1061</v>
      </c>
      <c r="B603">
        <v>1000082</v>
      </c>
      <c r="C603" t="s">
        <v>396</v>
      </c>
      <c r="D603" s="40" t="s">
        <v>1816</v>
      </c>
    </row>
    <row r="604" spans="1:4">
      <c r="A604" t="s">
        <v>1062</v>
      </c>
      <c r="B604">
        <v>1000083</v>
      </c>
      <c r="C604" t="s">
        <v>396</v>
      </c>
      <c r="D604" s="40" t="s">
        <v>1817</v>
      </c>
    </row>
    <row r="605" spans="1:4">
      <c r="A605" t="s">
        <v>1063</v>
      </c>
      <c r="B605">
        <v>1000084</v>
      </c>
      <c r="C605" t="s">
        <v>396</v>
      </c>
      <c r="D605" s="40" t="s">
        <v>1818</v>
      </c>
    </row>
    <row r="606" spans="1:4">
      <c r="A606" t="s">
        <v>713</v>
      </c>
      <c r="B606">
        <v>99513</v>
      </c>
      <c r="C606" t="s">
        <v>1174</v>
      </c>
      <c r="D606" s="40" t="s">
        <v>1820</v>
      </c>
    </row>
    <row r="607" spans="1:4">
      <c r="A607" t="s">
        <v>714</v>
      </c>
      <c r="B607">
        <v>99514</v>
      </c>
      <c r="C607" t="s">
        <v>1174</v>
      </c>
      <c r="D607" s="40" t="s">
        <v>1821</v>
      </c>
    </row>
    <row r="608" spans="1:4">
      <c r="A608" t="s">
        <v>715</v>
      </c>
      <c r="B608">
        <v>99515</v>
      </c>
      <c r="C608" t="s">
        <v>1174</v>
      </c>
      <c r="D608" s="40" t="s">
        <v>1822</v>
      </c>
    </row>
    <row r="609" spans="1:4">
      <c r="A609" t="s">
        <v>716</v>
      </c>
      <c r="B609">
        <v>99516</v>
      </c>
      <c r="C609" t="s">
        <v>1174</v>
      </c>
      <c r="D609" s="40" t="s">
        <v>1823</v>
      </c>
    </row>
    <row r="610" spans="1:4">
      <c r="A610" t="s">
        <v>717</v>
      </c>
      <c r="B610">
        <v>99517</v>
      </c>
      <c r="C610" t="s">
        <v>1174</v>
      </c>
      <c r="D610" s="40" t="s">
        <v>1824</v>
      </c>
    </row>
    <row r="611" spans="1:4">
      <c r="A611" t="s">
        <v>1165</v>
      </c>
      <c r="B611">
        <v>1000178</v>
      </c>
      <c r="C611" t="s">
        <v>1174</v>
      </c>
      <c r="D611" s="40" t="s">
        <v>1825</v>
      </c>
    </row>
    <row r="612" spans="1:4">
      <c r="A612" t="s">
        <v>894</v>
      </c>
      <c r="B612">
        <v>99873</v>
      </c>
      <c r="C612" t="s">
        <v>1174</v>
      </c>
      <c r="D612" s="40" t="s">
        <v>1826</v>
      </c>
    </row>
    <row r="613" spans="1:4">
      <c r="A613" t="s">
        <v>895</v>
      </c>
      <c r="B613">
        <v>99874</v>
      </c>
      <c r="C613" t="s">
        <v>1174</v>
      </c>
      <c r="D613" s="40" t="s">
        <v>1827</v>
      </c>
    </row>
    <row r="614" spans="1:4">
      <c r="A614" t="s">
        <v>718</v>
      </c>
      <c r="B614">
        <v>99520</v>
      </c>
      <c r="C614" t="s">
        <v>1174</v>
      </c>
      <c r="D614" s="40" t="s">
        <v>1828</v>
      </c>
    </row>
    <row r="615" spans="1:4">
      <c r="A615" t="s">
        <v>719</v>
      </c>
      <c r="B615">
        <v>99521</v>
      </c>
      <c r="C615" t="s">
        <v>396</v>
      </c>
      <c r="D615" s="40" t="s">
        <v>1829</v>
      </c>
    </row>
    <row r="616" spans="1:4">
      <c r="A616" t="s">
        <v>720</v>
      </c>
      <c r="B616">
        <v>99522</v>
      </c>
      <c r="C616" t="s">
        <v>396</v>
      </c>
      <c r="D616" s="40" t="s">
        <v>1830</v>
      </c>
    </row>
    <row r="617" spans="1:4">
      <c r="A617" t="s">
        <v>721</v>
      </c>
      <c r="B617">
        <v>99523</v>
      </c>
      <c r="C617" t="s">
        <v>396</v>
      </c>
      <c r="D617" s="40" t="s">
        <v>1831</v>
      </c>
    </row>
    <row r="618" spans="1:4">
      <c r="A618" t="s">
        <v>1064</v>
      </c>
      <c r="B618">
        <v>1000085</v>
      </c>
      <c r="C618" t="s">
        <v>396</v>
      </c>
      <c r="D618" s="40" t="s">
        <v>1832</v>
      </c>
    </row>
    <row r="619" spans="1:4">
      <c r="A619" t="s">
        <v>1065</v>
      </c>
      <c r="B619">
        <v>1000086</v>
      </c>
      <c r="C619" t="s">
        <v>396</v>
      </c>
      <c r="D619" s="40" t="s">
        <v>1833</v>
      </c>
    </row>
    <row r="620" spans="1:4">
      <c r="A620" t="s">
        <v>1066</v>
      </c>
      <c r="B620">
        <v>1000087</v>
      </c>
      <c r="C620" t="s">
        <v>396</v>
      </c>
      <c r="D620" s="40" t="s">
        <v>1834</v>
      </c>
    </row>
    <row r="621" spans="1:4">
      <c r="A621" t="s">
        <v>1067</v>
      </c>
      <c r="B621">
        <v>1000088</v>
      </c>
      <c r="C621" t="s">
        <v>396</v>
      </c>
      <c r="D621" s="40" t="s">
        <v>1835</v>
      </c>
    </row>
    <row r="622" spans="1:4">
      <c r="A622" t="s">
        <v>722</v>
      </c>
      <c r="B622">
        <v>99528</v>
      </c>
      <c r="C622" t="s">
        <v>396</v>
      </c>
      <c r="D622" s="40" t="s">
        <v>1836</v>
      </c>
    </row>
    <row r="623" spans="1:4">
      <c r="A623" t="s">
        <v>723</v>
      </c>
      <c r="B623">
        <v>99529</v>
      </c>
      <c r="C623" t="s">
        <v>396</v>
      </c>
      <c r="D623" s="40" t="s">
        <v>1837</v>
      </c>
    </row>
    <row r="624" spans="1:4">
      <c r="A624" t="s">
        <v>959</v>
      </c>
      <c r="B624">
        <v>99982</v>
      </c>
      <c r="C624" t="s">
        <v>396</v>
      </c>
      <c r="D624" s="40" t="s">
        <v>1838</v>
      </c>
    </row>
    <row r="625" spans="1:4">
      <c r="A625" t="s">
        <v>724</v>
      </c>
      <c r="B625">
        <v>99530</v>
      </c>
      <c r="C625" t="s">
        <v>1174</v>
      </c>
      <c r="D625" s="40" t="s">
        <v>1840</v>
      </c>
    </row>
    <row r="626" spans="1:4">
      <c r="A626" t="s">
        <v>725</v>
      </c>
      <c r="B626">
        <v>99531</v>
      </c>
      <c r="C626" t="s">
        <v>1174</v>
      </c>
      <c r="D626" s="40" t="s">
        <v>1841</v>
      </c>
    </row>
    <row r="627" spans="1:4">
      <c r="A627" t="s">
        <v>960</v>
      </c>
      <c r="B627">
        <v>99983</v>
      </c>
      <c r="C627" t="s">
        <v>1174</v>
      </c>
      <c r="D627" s="40" t="s">
        <v>1842</v>
      </c>
    </row>
    <row r="628" spans="1:4">
      <c r="A628" t="s">
        <v>961</v>
      </c>
      <c r="B628">
        <v>99984</v>
      </c>
      <c r="C628" t="s">
        <v>1174</v>
      </c>
      <c r="D628" s="40" t="s">
        <v>1843</v>
      </c>
    </row>
    <row r="629" spans="1:4">
      <c r="A629" t="s">
        <v>962</v>
      </c>
      <c r="B629">
        <v>99985</v>
      </c>
      <c r="C629" t="s">
        <v>1174</v>
      </c>
      <c r="D629" s="40" t="s">
        <v>1844</v>
      </c>
    </row>
    <row r="630" spans="1:4">
      <c r="A630" t="s">
        <v>963</v>
      </c>
      <c r="B630">
        <v>99986</v>
      </c>
      <c r="C630" t="s">
        <v>1174</v>
      </c>
      <c r="D630" s="40" t="s">
        <v>1845</v>
      </c>
    </row>
    <row r="631" spans="1:4">
      <c r="A631" t="s">
        <v>964</v>
      </c>
      <c r="B631">
        <v>99987</v>
      </c>
      <c r="C631" t="s">
        <v>1174</v>
      </c>
      <c r="D631" s="40" t="s">
        <v>1846</v>
      </c>
    </row>
    <row r="632" spans="1:4">
      <c r="A632" t="s">
        <v>965</v>
      </c>
      <c r="B632">
        <v>99988</v>
      </c>
      <c r="C632" t="s">
        <v>1174</v>
      </c>
      <c r="D632" s="40" t="s">
        <v>1847</v>
      </c>
    </row>
    <row r="633" spans="1:4">
      <c r="A633" t="s">
        <v>726</v>
      </c>
      <c r="B633">
        <v>99535</v>
      </c>
      <c r="C633" t="s">
        <v>1174</v>
      </c>
      <c r="D633" s="40" t="s">
        <v>1848</v>
      </c>
    </row>
    <row r="634" spans="1:4">
      <c r="A634" t="s">
        <v>727</v>
      </c>
      <c r="B634">
        <v>99536</v>
      </c>
      <c r="C634" t="s">
        <v>1174</v>
      </c>
      <c r="D634" s="40" t="s">
        <v>1849</v>
      </c>
    </row>
    <row r="635" spans="1:4">
      <c r="A635" t="s">
        <v>966</v>
      </c>
      <c r="B635">
        <v>99989</v>
      </c>
      <c r="C635" t="s">
        <v>1174</v>
      </c>
      <c r="D635" s="40" t="s">
        <v>1850</v>
      </c>
    </row>
    <row r="636" spans="1:4">
      <c r="A636" t="s">
        <v>967</v>
      </c>
      <c r="B636">
        <v>99990</v>
      </c>
      <c r="C636" t="s">
        <v>1174</v>
      </c>
      <c r="D636" s="40" t="s">
        <v>1851</v>
      </c>
    </row>
    <row r="637" spans="1:4">
      <c r="A637" t="s">
        <v>728</v>
      </c>
      <c r="B637">
        <v>99537</v>
      </c>
      <c r="C637" t="s">
        <v>396</v>
      </c>
      <c r="D637" s="40" t="s">
        <v>1852</v>
      </c>
    </row>
    <row r="638" spans="1:4">
      <c r="A638" t="s">
        <v>729</v>
      </c>
      <c r="B638">
        <v>99538</v>
      </c>
      <c r="C638" t="s">
        <v>396</v>
      </c>
      <c r="D638" s="40" t="s">
        <v>1853</v>
      </c>
    </row>
    <row r="639" spans="1:4">
      <c r="A639" t="s">
        <v>730</v>
      </c>
      <c r="B639">
        <v>99539</v>
      </c>
      <c r="C639" t="s">
        <v>396</v>
      </c>
      <c r="D639" s="40" t="s">
        <v>1854</v>
      </c>
    </row>
    <row r="640" spans="1:4">
      <c r="A640" t="s">
        <v>1068</v>
      </c>
      <c r="B640">
        <v>1000089</v>
      </c>
      <c r="C640" t="s">
        <v>396</v>
      </c>
      <c r="D640" s="40" t="s">
        <v>1855</v>
      </c>
    </row>
    <row r="641" spans="1:4">
      <c r="A641" t="s">
        <v>1069</v>
      </c>
      <c r="B641">
        <v>1000090</v>
      </c>
      <c r="C641" t="s">
        <v>396</v>
      </c>
      <c r="D641" s="40" t="s">
        <v>1856</v>
      </c>
    </row>
    <row r="642" spans="1:4">
      <c r="A642" t="s">
        <v>968</v>
      </c>
      <c r="B642">
        <v>99991</v>
      </c>
      <c r="C642" t="s">
        <v>396</v>
      </c>
      <c r="D642" s="40" t="s">
        <v>1857</v>
      </c>
    </row>
    <row r="643" spans="1:4">
      <c r="A643" t="s">
        <v>969</v>
      </c>
      <c r="B643">
        <v>99992</v>
      </c>
      <c r="C643" t="s">
        <v>396</v>
      </c>
      <c r="D643" s="40" t="s">
        <v>1858</v>
      </c>
    </row>
    <row r="644" spans="1:4">
      <c r="A644" t="s">
        <v>970</v>
      </c>
      <c r="B644">
        <v>99993</v>
      </c>
      <c r="C644" t="s">
        <v>396</v>
      </c>
      <c r="D644" s="40" t="s">
        <v>1859</v>
      </c>
    </row>
    <row r="645" spans="1:4">
      <c r="A645" t="s">
        <v>971</v>
      </c>
      <c r="B645">
        <v>99994</v>
      </c>
      <c r="C645" t="s">
        <v>396</v>
      </c>
      <c r="D645" s="40" t="s">
        <v>1860</v>
      </c>
    </row>
    <row r="646" spans="1:4">
      <c r="A646" t="s">
        <v>731</v>
      </c>
      <c r="B646">
        <v>99543</v>
      </c>
      <c r="C646" t="s">
        <v>396</v>
      </c>
      <c r="D646" s="40" t="s">
        <v>1861</v>
      </c>
    </row>
    <row r="647" spans="1:4">
      <c r="A647" t="s">
        <v>732</v>
      </c>
      <c r="B647">
        <v>99544</v>
      </c>
      <c r="C647" t="s">
        <v>396</v>
      </c>
      <c r="D647" s="40" t="s">
        <v>1862</v>
      </c>
    </row>
    <row r="648" spans="1:4">
      <c r="A648" t="s">
        <v>733</v>
      </c>
      <c r="B648">
        <v>99545</v>
      </c>
      <c r="C648" t="s">
        <v>396</v>
      </c>
      <c r="D648" s="40" t="s">
        <v>1863</v>
      </c>
    </row>
    <row r="649" spans="1:4">
      <c r="A649" t="s">
        <v>734</v>
      </c>
      <c r="B649">
        <v>99546</v>
      </c>
      <c r="C649" t="s">
        <v>396</v>
      </c>
      <c r="D649" s="40" t="s">
        <v>1864</v>
      </c>
    </row>
    <row r="650" spans="1:4">
      <c r="A650" t="s">
        <v>735</v>
      </c>
      <c r="B650">
        <v>99547</v>
      </c>
      <c r="C650" t="s">
        <v>396</v>
      </c>
      <c r="D650" s="40" t="s">
        <v>1865</v>
      </c>
    </row>
    <row r="651" spans="1:4">
      <c r="A651" t="s">
        <v>736</v>
      </c>
      <c r="B651">
        <v>99548</v>
      </c>
      <c r="C651" t="s">
        <v>396</v>
      </c>
      <c r="D651" s="40" t="s">
        <v>1866</v>
      </c>
    </row>
    <row r="652" spans="1:4">
      <c r="A652" t="s">
        <v>737</v>
      </c>
      <c r="B652">
        <v>99549</v>
      </c>
      <c r="C652" t="s">
        <v>396</v>
      </c>
      <c r="D652" s="40" t="s">
        <v>1867</v>
      </c>
    </row>
    <row r="653" spans="1:4">
      <c r="A653" t="s">
        <v>738</v>
      </c>
      <c r="B653">
        <v>99550</v>
      </c>
      <c r="C653" t="s">
        <v>396</v>
      </c>
      <c r="D653" s="40" t="s">
        <v>1868</v>
      </c>
    </row>
    <row r="654" spans="1:4">
      <c r="A654" t="s">
        <v>739</v>
      </c>
      <c r="B654">
        <v>99551</v>
      </c>
      <c r="C654" t="s">
        <v>396</v>
      </c>
      <c r="D654" s="40" t="s">
        <v>1869</v>
      </c>
    </row>
    <row r="655" spans="1:4">
      <c r="A655" t="s">
        <v>740</v>
      </c>
      <c r="B655">
        <v>99552</v>
      </c>
      <c r="C655" t="s">
        <v>396</v>
      </c>
      <c r="D655" s="40" t="s">
        <v>1870</v>
      </c>
    </row>
    <row r="656" spans="1:4">
      <c r="A656" t="s">
        <v>741</v>
      </c>
      <c r="B656">
        <v>99553</v>
      </c>
      <c r="C656" t="s">
        <v>396</v>
      </c>
      <c r="D656" s="40" t="s">
        <v>1871</v>
      </c>
    </row>
    <row r="657" spans="1:4">
      <c r="A657" t="s">
        <v>742</v>
      </c>
      <c r="B657">
        <v>99554</v>
      </c>
      <c r="C657" t="s">
        <v>396</v>
      </c>
      <c r="D657" s="40" t="s">
        <v>1872</v>
      </c>
    </row>
    <row r="658" spans="1:4">
      <c r="A658" t="s">
        <v>972</v>
      </c>
      <c r="B658">
        <v>99995</v>
      </c>
      <c r="C658" t="s">
        <v>396</v>
      </c>
      <c r="D658" s="40" t="s">
        <v>1873</v>
      </c>
    </row>
    <row r="659" spans="1:4">
      <c r="A659" t="s">
        <v>973</v>
      </c>
      <c r="B659">
        <v>99996</v>
      </c>
      <c r="C659" t="s">
        <v>396</v>
      </c>
      <c r="D659" s="40" t="s">
        <v>1874</v>
      </c>
    </row>
    <row r="660" spans="1:4">
      <c r="A660" t="s">
        <v>974</v>
      </c>
      <c r="B660">
        <v>99997</v>
      </c>
      <c r="C660" t="s">
        <v>396</v>
      </c>
      <c r="D660" s="40" t="s">
        <v>1875</v>
      </c>
    </row>
    <row r="661" spans="1:4">
      <c r="A661" t="s">
        <v>975</v>
      </c>
      <c r="B661">
        <v>99998</v>
      </c>
      <c r="C661" t="s">
        <v>396</v>
      </c>
      <c r="D661" s="40" t="s">
        <v>1876</v>
      </c>
    </row>
    <row r="662" spans="1:4">
      <c r="A662" t="s">
        <v>1166</v>
      </c>
      <c r="B662">
        <v>1000179</v>
      </c>
      <c r="C662" t="s">
        <v>1174</v>
      </c>
      <c r="D662" s="40" t="s">
        <v>1878</v>
      </c>
    </row>
    <row r="663" spans="1:4">
      <c r="A663" t="s">
        <v>743</v>
      </c>
      <c r="B663">
        <v>99556</v>
      </c>
      <c r="C663" t="s">
        <v>1174</v>
      </c>
      <c r="D663" s="40" t="s">
        <v>1879</v>
      </c>
    </row>
    <row r="664" spans="1:4">
      <c r="A664" t="s">
        <v>744</v>
      </c>
      <c r="B664">
        <v>99557</v>
      </c>
      <c r="C664" t="s">
        <v>1174</v>
      </c>
      <c r="D664" s="40" t="s">
        <v>1880</v>
      </c>
    </row>
    <row r="665" spans="1:4">
      <c r="A665" t="s">
        <v>745</v>
      </c>
      <c r="B665">
        <v>99558</v>
      </c>
      <c r="C665" t="s">
        <v>396</v>
      </c>
      <c r="D665" s="40" t="s">
        <v>1881</v>
      </c>
    </row>
    <row r="666" spans="1:4">
      <c r="A666" t="s">
        <v>746</v>
      </c>
      <c r="B666">
        <v>99559</v>
      </c>
      <c r="C666" t="s">
        <v>396</v>
      </c>
      <c r="D666" s="40" t="s">
        <v>1882</v>
      </c>
    </row>
    <row r="667" spans="1:4">
      <c r="A667" t="s">
        <v>747</v>
      </c>
      <c r="B667">
        <v>99561</v>
      </c>
      <c r="C667" t="s">
        <v>396</v>
      </c>
      <c r="D667" s="40" t="s">
        <v>1883</v>
      </c>
    </row>
    <row r="668" spans="1:4">
      <c r="A668" t="s">
        <v>748</v>
      </c>
      <c r="B668">
        <v>99562</v>
      </c>
      <c r="C668" t="s">
        <v>396</v>
      </c>
      <c r="D668" s="40" t="s">
        <v>1884</v>
      </c>
    </row>
    <row r="669" spans="1:4">
      <c r="A669" t="s">
        <v>976</v>
      </c>
      <c r="B669">
        <v>99002</v>
      </c>
      <c r="C669" t="s">
        <v>396</v>
      </c>
      <c r="D669" s="40" t="s">
        <v>1885</v>
      </c>
    </row>
    <row r="670" spans="1:4">
      <c r="A670" t="s">
        <v>977</v>
      </c>
      <c r="B670">
        <v>99003</v>
      </c>
      <c r="C670" t="s">
        <v>396</v>
      </c>
      <c r="D670" s="40" t="s">
        <v>1886</v>
      </c>
    </row>
    <row r="671" spans="1:4">
      <c r="A671" t="s">
        <v>978</v>
      </c>
      <c r="B671">
        <v>99005</v>
      </c>
      <c r="C671" t="s">
        <v>396</v>
      </c>
      <c r="D671" s="40" t="s">
        <v>1887</v>
      </c>
    </row>
    <row r="672" spans="1:4">
      <c r="A672" t="s">
        <v>749</v>
      </c>
      <c r="B672">
        <v>99565</v>
      </c>
      <c r="C672" t="s">
        <v>1174</v>
      </c>
      <c r="D672" s="40" t="s">
        <v>1889</v>
      </c>
    </row>
    <row r="673" spans="1:4">
      <c r="A673" t="s">
        <v>750</v>
      </c>
      <c r="B673">
        <v>99566</v>
      </c>
      <c r="C673" t="s">
        <v>1174</v>
      </c>
      <c r="D673" s="40" t="s">
        <v>1890</v>
      </c>
    </row>
    <row r="674" spans="1:4">
      <c r="A674" t="s">
        <v>751</v>
      </c>
      <c r="B674">
        <v>99567</v>
      </c>
      <c r="C674" t="s">
        <v>1174</v>
      </c>
      <c r="D674" s="40" t="s">
        <v>1891</v>
      </c>
    </row>
    <row r="675" spans="1:4">
      <c r="A675" t="s">
        <v>752</v>
      </c>
      <c r="B675">
        <v>99568</v>
      </c>
      <c r="C675" t="s">
        <v>1174</v>
      </c>
      <c r="D675" s="40" t="s">
        <v>1892</v>
      </c>
    </row>
    <row r="676" spans="1:4">
      <c r="A676" t="s">
        <v>896</v>
      </c>
      <c r="B676">
        <v>99875</v>
      </c>
      <c r="C676" t="s">
        <v>1174</v>
      </c>
      <c r="D676" s="40" t="s">
        <v>1893</v>
      </c>
    </row>
    <row r="677" spans="1:4">
      <c r="A677" t="s">
        <v>753</v>
      </c>
      <c r="B677">
        <v>99569</v>
      </c>
      <c r="C677" t="s">
        <v>1174</v>
      </c>
      <c r="D677" s="40" t="s">
        <v>1894</v>
      </c>
    </row>
    <row r="678" spans="1:4">
      <c r="A678" t="s">
        <v>754</v>
      </c>
      <c r="B678">
        <v>99570</v>
      </c>
      <c r="C678" t="s">
        <v>1174</v>
      </c>
      <c r="D678" s="40" t="s">
        <v>1895</v>
      </c>
    </row>
    <row r="679" spans="1:4">
      <c r="A679" t="s">
        <v>979</v>
      </c>
      <c r="B679">
        <v>99006</v>
      </c>
      <c r="C679" t="s">
        <v>1174</v>
      </c>
      <c r="D679" s="40" t="s">
        <v>1896</v>
      </c>
    </row>
    <row r="680" spans="1:4">
      <c r="A680" t="s">
        <v>755</v>
      </c>
      <c r="B680">
        <v>99571</v>
      </c>
      <c r="C680" t="s">
        <v>1174</v>
      </c>
      <c r="D680" s="40" t="s">
        <v>1897</v>
      </c>
    </row>
    <row r="681" spans="1:4">
      <c r="A681" t="s">
        <v>756</v>
      </c>
      <c r="B681">
        <v>99572</v>
      </c>
      <c r="C681" t="s">
        <v>1174</v>
      </c>
      <c r="D681" s="40" t="s">
        <v>1898</v>
      </c>
    </row>
    <row r="682" spans="1:4">
      <c r="A682" t="s">
        <v>1167</v>
      </c>
      <c r="B682">
        <v>1000180</v>
      </c>
      <c r="C682" t="s">
        <v>1174</v>
      </c>
      <c r="D682" s="40" t="s">
        <v>1899</v>
      </c>
    </row>
    <row r="683" spans="1:4">
      <c r="A683" t="s">
        <v>1168</v>
      </c>
      <c r="B683">
        <v>1000181</v>
      </c>
      <c r="C683" t="s">
        <v>1174</v>
      </c>
      <c r="D683" s="40" t="s">
        <v>1900</v>
      </c>
    </row>
    <row r="684" spans="1:4">
      <c r="A684" t="s">
        <v>1169</v>
      </c>
      <c r="B684">
        <v>1000182</v>
      </c>
      <c r="C684" t="s">
        <v>1174</v>
      </c>
      <c r="D684" s="40" t="s">
        <v>1901</v>
      </c>
    </row>
    <row r="685" spans="1:4">
      <c r="A685" t="s">
        <v>1170</v>
      </c>
      <c r="B685">
        <v>1000183</v>
      </c>
      <c r="C685" t="s">
        <v>1174</v>
      </c>
      <c r="D685" s="40" t="s">
        <v>1902</v>
      </c>
    </row>
    <row r="686" spans="1:4">
      <c r="A686" t="s">
        <v>1903</v>
      </c>
      <c r="B686">
        <v>1000232</v>
      </c>
      <c r="C686" t="s">
        <v>1174</v>
      </c>
      <c r="D686" s="40" t="s">
        <v>1904</v>
      </c>
    </row>
    <row r="687" spans="1:4">
      <c r="A687" t="s">
        <v>757</v>
      </c>
      <c r="B687">
        <v>99573</v>
      </c>
      <c r="C687" t="s">
        <v>396</v>
      </c>
      <c r="D687" s="40" t="s">
        <v>1905</v>
      </c>
    </row>
    <row r="688" spans="1:4">
      <c r="A688" t="s">
        <v>758</v>
      </c>
      <c r="B688">
        <v>99574</v>
      </c>
      <c r="C688" t="s">
        <v>396</v>
      </c>
      <c r="D688" s="40" t="s">
        <v>1906</v>
      </c>
    </row>
    <row r="689" spans="1:4">
      <c r="A689" t="s">
        <v>980</v>
      </c>
      <c r="B689">
        <v>99010</v>
      </c>
      <c r="C689" t="s">
        <v>396</v>
      </c>
      <c r="D689" s="40" t="s">
        <v>1907</v>
      </c>
    </row>
    <row r="690" spans="1:4">
      <c r="A690" t="s">
        <v>759</v>
      </c>
      <c r="B690">
        <v>99576</v>
      </c>
      <c r="C690" t="s">
        <v>396</v>
      </c>
      <c r="D690" s="40" t="s">
        <v>1908</v>
      </c>
    </row>
    <row r="691" spans="1:4">
      <c r="A691" t="s">
        <v>760</v>
      </c>
      <c r="B691">
        <v>99577</v>
      </c>
      <c r="C691" t="s">
        <v>396</v>
      </c>
      <c r="D691" s="40" t="s">
        <v>1909</v>
      </c>
    </row>
    <row r="692" spans="1:4">
      <c r="A692" t="s">
        <v>761</v>
      </c>
      <c r="B692">
        <v>99578</v>
      </c>
      <c r="C692" t="s">
        <v>396</v>
      </c>
      <c r="D692" s="40" t="s">
        <v>1910</v>
      </c>
    </row>
    <row r="693" spans="1:4">
      <c r="A693" t="s">
        <v>762</v>
      </c>
      <c r="B693">
        <v>99579</v>
      </c>
      <c r="C693" t="s">
        <v>396</v>
      </c>
      <c r="D693" s="40" t="s">
        <v>1911</v>
      </c>
    </row>
    <row r="694" spans="1:4">
      <c r="A694" t="s">
        <v>763</v>
      </c>
      <c r="B694">
        <v>99580</v>
      </c>
      <c r="C694" t="s">
        <v>396</v>
      </c>
      <c r="D694" s="40" t="s">
        <v>1912</v>
      </c>
    </row>
    <row r="695" spans="1:4">
      <c r="A695" t="s">
        <v>1070</v>
      </c>
      <c r="B695">
        <v>1000091</v>
      </c>
      <c r="C695" t="s">
        <v>396</v>
      </c>
      <c r="D695" s="40" t="s">
        <v>1913</v>
      </c>
    </row>
    <row r="696" spans="1:4">
      <c r="A696" t="s">
        <v>764</v>
      </c>
      <c r="B696">
        <v>99581</v>
      </c>
      <c r="C696" t="s">
        <v>396</v>
      </c>
      <c r="D696" s="40" t="s">
        <v>1914</v>
      </c>
    </row>
    <row r="697" spans="1:4">
      <c r="A697" t="s">
        <v>765</v>
      </c>
      <c r="B697">
        <v>99587</v>
      </c>
      <c r="C697" t="s">
        <v>1174</v>
      </c>
      <c r="D697" s="40" t="s">
        <v>1916</v>
      </c>
    </row>
    <row r="698" spans="1:4">
      <c r="A698" t="s">
        <v>766</v>
      </c>
      <c r="B698">
        <v>99588</v>
      </c>
      <c r="C698" t="s">
        <v>1174</v>
      </c>
      <c r="D698" s="40" t="s">
        <v>1917</v>
      </c>
    </row>
    <row r="699" spans="1:4">
      <c r="A699" t="s">
        <v>767</v>
      </c>
      <c r="B699">
        <v>99589</v>
      </c>
      <c r="C699" t="s">
        <v>1174</v>
      </c>
      <c r="D699" s="40" t="s">
        <v>1918</v>
      </c>
    </row>
    <row r="700" spans="1:4">
      <c r="A700" t="s">
        <v>897</v>
      </c>
      <c r="B700">
        <v>99876</v>
      </c>
      <c r="C700" t="s">
        <v>1174</v>
      </c>
      <c r="D700" s="40" t="s">
        <v>1919</v>
      </c>
    </row>
    <row r="701" spans="1:4">
      <c r="A701" t="s">
        <v>768</v>
      </c>
      <c r="B701">
        <v>99590</v>
      </c>
      <c r="C701" t="s">
        <v>396</v>
      </c>
      <c r="D701" s="40" t="s">
        <v>1920</v>
      </c>
    </row>
    <row r="702" spans="1:4">
      <c r="A702" t="s">
        <v>769</v>
      </c>
      <c r="B702">
        <v>99591</v>
      </c>
      <c r="C702" t="s">
        <v>396</v>
      </c>
      <c r="D702" s="40" t="s">
        <v>1921</v>
      </c>
    </row>
    <row r="703" spans="1:4">
      <c r="A703" t="s">
        <v>1071</v>
      </c>
      <c r="B703">
        <v>1000092</v>
      </c>
      <c r="C703" t="s">
        <v>396</v>
      </c>
      <c r="D703" s="40" t="s">
        <v>1922</v>
      </c>
    </row>
    <row r="704" spans="1:4">
      <c r="A704" t="s">
        <v>770</v>
      </c>
      <c r="B704">
        <v>99592</v>
      </c>
      <c r="C704" t="s">
        <v>396</v>
      </c>
      <c r="D704" s="40" t="s">
        <v>1923</v>
      </c>
    </row>
    <row r="705" spans="1:4">
      <c r="A705" t="s">
        <v>771</v>
      </c>
      <c r="B705">
        <v>99593</v>
      </c>
      <c r="C705" t="s">
        <v>396</v>
      </c>
      <c r="D705" s="40" t="s">
        <v>1924</v>
      </c>
    </row>
    <row r="706" spans="1:4">
      <c r="A706" t="s">
        <v>772</v>
      </c>
      <c r="B706">
        <v>99594</v>
      </c>
      <c r="C706" t="s">
        <v>396</v>
      </c>
      <c r="D706" s="40" t="s">
        <v>1925</v>
      </c>
    </row>
    <row r="707" spans="1:4">
      <c r="A707" t="s">
        <v>773</v>
      </c>
      <c r="B707">
        <v>99595</v>
      </c>
      <c r="C707" t="s">
        <v>396</v>
      </c>
      <c r="D707" s="40" t="s">
        <v>1926</v>
      </c>
    </row>
    <row r="708" spans="1:4">
      <c r="A708" t="s">
        <v>981</v>
      </c>
      <c r="B708">
        <v>99808</v>
      </c>
      <c r="C708" t="s">
        <v>396</v>
      </c>
      <c r="D708" s="40" t="s">
        <v>1927</v>
      </c>
    </row>
    <row r="709" spans="1:4">
      <c r="A709" t="s">
        <v>982</v>
      </c>
      <c r="B709">
        <v>99809</v>
      </c>
      <c r="C709" t="s">
        <v>396</v>
      </c>
      <c r="D709" s="40" t="s">
        <v>1928</v>
      </c>
    </row>
    <row r="710" spans="1:4">
      <c r="A710" t="s">
        <v>774</v>
      </c>
      <c r="B710">
        <v>99598</v>
      </c>
      <c r="C710" t="s">
        <v>396</v>
      </c>
      <c r="D710" s="40" t="s">
        <v>1929</v>
      </c>
    </row>
    <row r="711" spans="1:4">
      <c r="A711" t="s">
        <v>775</v>
      </c>
      <c r="B711">
        <v>99599</v>
      </c>
      <c r="C711" t="s">
        <v>396</v>
      </c>
      <c r="D711" s="40" t="s">
        <v>1930</v>
      </c>
    </row>
    <row r="712" spans="1:4">
      <c r="A712" t="s">
        <v>898</v>
      </c>
      <c r="B712">
        <v>99878</v>
      </c>
      <c r="C712" t="s">
        <v>396</v>
      </c>
      <c r="D712" s="40" t="s">
        <v>1931</v>
      </c>
    </row>
    <row r="713" spans="1:4">
      <c r="A713" t="s">
        <v>1932</v>
      </c>
      <c r="B713">
        <v>1000233</v>
      </c>
      <c r="C713" t="s">
        <v>1174</v>
      </c>
      <c r="D713" s="40" t="s">
        <v>1934</v>
      </c>
    </row>
    <row r="714" spans="1:4">
      <c r="A714" t="s">
        <v>776</v>
      </c>
      <c r="B714">
        <v>99601</v>
      </c>
      <c r="C714" t="s">
        <v>396</v>
      </c>
      <c r="D714" s="40" t="s">
        <v>1935</v>
      </c>
    </row>
    <row r="715" spans="1:4">
      <c r="A715" t="s">
        <v>777</v>
      </c>
      <c r="B715">
        <v>99602</v>
      </c>
      <c r="C715" t="s">
        <v>396</v>
      </c>
      <c r="D715" s="40" t="s">
        <v>1936</v>
      </c>
    </row>
    <row r="716" spans="1:4">
      <c r="A716" t="s">
        <v>778</v>
      </c>
      <c r="B716">
        <v>99603</v>
      </c>
      <c r="C716" t="s">
        <v>396</v>
      </c>
      <c r="D716" s="40" t="s">
        <v>1937</v>
      </c>
    </row>
    <row r="717" spans="1:4">
      <c r="A717" t="s">
        <v>779</v>
      </c>
      <c r="B717">
        <v>99604</v>
      </c>
      <c r="C717" t="s">
        <v>396</v>
      </c>
      <c r="D717" s="40" t="s">
        <v>1938</v>
      </c>
    </row>
    <row r="718" spans="1:4">
      <c r="A718" t="s">
        <v>780</v>
      </c>
      <c r="B718">
        <v>99605</v>
      </c>
      <c r="C718" t="s">
        <v>396</v>
      </c>
      <c r="D718" s="40" t="s">
        <v>1939</v>
      </c>
    </row>
    <row r="719" spans="1:4">
      <c r="A719" t="s">
        <v>781</v>
      </c>
      <c r="B719">
        <v>99606</v>
      </c>
      <c r="C719" t="s">
        <v>396</v>
      </c>
      <c r="D719" s="40" t="s">
        <v>1940</v>
      </c>
    </row>
    <row r="720" spans="1:4">
      <c r="A720" t="s">
        <v>782</v>
      </c>
      <c r="B720">
        <v>99607</v>
      </c>
      <c r="C720" t="s">
        <v>396</v>
      </c>
      <c r="D720" s="40" t="s">
        <v>1941</v>
      </c>
    </row>
    <row r="721" spans="1:4">
      <c r="A721" t="s">
        <v>1072</v>
      </c>
      <c r="B721">
        <v>1000095</v>
      </c>
      <c r="C721" t="s">
        <v>396</v>
      </c>
      <c r="D721" s="40" t="s">
        <v>1942</v>
      </c>
    </row>
    <row r="722" spans="1:4">
      <c r="A722" t="s">
        <v>1073</v>
      </c>
      <c r="B722">
        <v>1000096</v>
      </c>
      <c r="C722" t="s">
        <v>396</v>
      </c>
      <c r="D722" s="40" t="s">
        <v>1943</v>
      </c>
    </row>
    <row r="723" spans="1:4">
      <c r="A723" t="s">
        <v>1074</v>
      </c>
      <c r="B723">
        <v>1000097</v>
      </c>
      <c r="C723" t="s">
        <v>396</v>
      </c>
      <c r="D723" s="40" t="s">
        <v>1944</v>
      </c>
    </row>
    <row r="724" spans="1:4">
      <c r="A724" t="s">
        <v>1075</v>
      </c>
      <c r="B724">
        <v>1000098</v>
      </c>
      <c r="C724" t="s">
        <v>396</v>
      </c>
      <c r="D724" s="40" t="s">
        <v>1945</v>
      </c>
    </row>
    <row r="725" spans="1:4">
      <c r="A725" t="s">
        <v>1076</v>
      </c>
      <c r="B725">
        <v>1000099</v>
      </c>
      <c r="C725" t="s">
        <v>396</v>
      </c>
      <c r="D725" s="40" t="s">
        <v>1946</v>
      </c>
    </row>
    <row r="726" spans="1:4">
      <c r="A726" t="s">
        <v>1077</v>
      </c>
      <c r="B726">
        <v>1000100</v>
      </c>
      <c r="C726" t="s">
        <v>396</v>
      </c>
      <c r="D726" s="40" t="s">
        <v>1947</v>
      </c>
    </row>
    <row r="727" spans="1:4">
      <c r="A727" t="s">
        <v>1078</v>
      </c>
      <c r="B727">
        <v>1000101</v>
      </c>
      <c r="C727" t="s">
        <v>396</v>
      </c>
      <c r="D727" s="40" t="s">
        <v>1948</v>
      </c>
    </row>
    <row r="728" spans="1:4">
      <c r="A728" t="s">
        <v>1079</v>
      </c>
      <c r="B728">
        <v>1000102</v>
      </c>
      <c r="C728" t="s">
        <v>396</v>
      </c>
      <c r="D728" s="40" t="s">
        <v>1949</v>
      </c>
    </row>
    <row r="729" spans="1:4">
      <c r="A729" t="s">
        <v>1080</v>
      </c>
      <c r="B729">
        <v>1000103</v>
      </c>
      <c r="C729" t="s">
        <v>396</v>
      </c>
      <c r="D729" s="40" t="s">
        <v>1950</v>
      </c>
    </row>
    <row r="730" spans="1:4">
      <c r="A730" t="s">
        <v>1081</v>
      </c>
      <c r="B730">
        <v>1000104</v>
      </c>
      <c r="C730" t="s">
        <v>396</v>
      </c>
      <c r="D730" s="40" t="s">
        <v>1951</v>
      </c>
    </row>
    <row r="731" spans="1:4">
      <c r="A731" t="s">
        <v>783</v>
      </c>
      <c r="B731">
        <v>99613</v>
      </c>
      <c r="C731" t="s">
        <v>396</v>
      </c>
      <c r="D731" s="40" t="s">
        <v>1953</v>
      </c>
    </row>
    <row r="732" spans="1:4">
      <c r="A732" t="s">
        <v>784</v>
      </c>
      <c r="B732">
        <v>99614</v>
      </c>
      <c r="C732" t="s">
        <v>396</v>
      </c>
      <c r="D732" s="40" t="s">
        <v>1954</v>
      </c>
    </row>
    <row r="733" spans="1:4">
      <c r="A733" t="s">
        <v>1082</v>
      </c>
      <c r="B733">
        <v>1000105</v>
      </c>
      <c r="C733" t="s">
        <v>396</v>
      </c>
      <c r="D733" s="40" t="s">
        <v>1955</v>
      </c>
    </row>
    <row r="734" spans="1:4">
      <c r="A734" t="s">
        <v>1083</v>
      </c>
      <c r="B734">
        <v>1000106</v>
      </c>
      <c r="C734" t="s">
        <v>396</v>
      </c>
      <c r="D734" s="40" t="s">
        <v>1956</v>
      </c>
    </row>
    <row r="735" spans="1:4">
      <c r="A735" t="s">
        <v>1084</v>
      </c>
      <c r="B735">
        <v>1000107</v>
      </c>
      <c r="C735" t="s">
        <v>396</v>
      </c>
      <c r="D735" s="40" t="s">
        <v>1957</v>
      </c>
    </row>
    <row r="736" spans="1:4">
      <c r="A736" t="s">
        <v>1085</v>
      </c>
      <c r="B736">
        <v>1000108</v>
      </c>
      <c r="C736" t="s">
        <v>396</v>
      </c>
      <c r="D736" s="40" t="s">
        <v>1958</v>
      </c>
    </row>
    <row r="737" spans="1:4">
      <c r="A737" t="s">
        <v>899</v>
      </c>
      <c r="B737">
        <v>99879</v>
      </c>
      <c r="C737" t="s">
        <v>396</v>
      </c>
      <c r="D737" s="40" t="s">
        <v>1959</v>
      </c>
    </row>
    <row r="738" spans="1:4">
      <c r="A738" t="s">
        <v>1171</v>
      </c>
      <c r="B738">
        <v>1000186</v>
      </c>
      <c r="C738" t="s">
        <v>396</v>
      </c>
      <c r="D738" s="40" t="s">
        <v>1960</v>
      </c>
    </row>
    <row r="739" spans="1:4">
      <c r="A739" t="s">
        <v>1172</v>
      </c>
      <c r="B739">
        <v>1000187</v>
      </c>
      <c r="C739" t="s">
        <v>396</v>
      </c>
      <c r="D739" s="40" t="s">
        <v>1961</v>
      </c>
    </row>
    <row r="740" spans="1:4">
      <c r="A740" t="s">
        <v>983</v>
      </c>
      <c r="B740">
        <v>99113</v>
      </c>
      <c r="C740" t="s">
        <v>1174</v>
      </c>
      <c r="D740" s="40" t="s">
        <v>1963</v>
      </c>
    </row>
    <row r="741" spans="1:4">
      <c r="A741" t="s">
        <v>984</v>
      </c>
      <c r="B741">
        <v>99186</v>
      </c>
      <c r="C741" t="s">
        <v>1174</v>
      </c>
      <c r="D741" s="40" t="s">
        <v>1964</v>
      </c>
    </row>
    <row r="742" spans="1:4">
      <c r="A742" t="s">
        <v>985</v>
      </c>
      <c r="B742">
        <v>99187</v>
      </c>
      <c r="C742" t="s">
        <v>1174</v>
      </c>
      <c r="D742" s="40" t="s">
        <v>1965</v>
      </c>
    </row>
    <row r="743" spans="1:4">
      <c r="A743" t="s">
        <v>900</v>
      </c>
      <c r="B743">
        <v>99880</v>
      </c>
      <c r="C743" t="s">
        <v>1174</v>
      </c>
      <c r="D743" s="40" t="s">
        <v>1966</v>
      </c>
    </row>
    <row r="744" spans="1:4">
      <c r="A744" t="s">
        <v>901</v>
      </c>
      <c r="B744">
        <v>99881</v>
      </c>
      <c r="C744" t="s">
        <v>1174</v>
      </c>
      <c r="D744" s="40" t="s">
        <v>1967</v>
      </c>
    </row>
    <row r="745" spans="1:4">
      <c r="A745" t="s">
        <v>785</v>
      </c>
      <c r="B745">
        <v>99623</v>
      </c>
      <c r="C745" t="s">
        <v>1174</v>
      </c>
      <c r="D745" s="40" t="s">
        <v>1968</v>
      </c>
    </row>
    <row r="746" spans="1:4">
      <c r="A746" t="s">
        <v>902</v>
      </c>
      <c r="B746">
        <v>99882</v>
      </c>
      <c r="C746" t="s">
        <v>1174</v>
      </c>
      <c r="D746" s="40" t="s">
        <v>1969</v>
      </c>
    </row>
    <row r="747" spans="1:4">
      <c r="A747" t="s">
        <v>903</v>
      </c>
      <c r="B747">
        <v>99883</v>
      </c>
      <c r="C747" t="s">
        <v>1174</v>
      </c>
      <c r="D747" s="40" t="s">
        <v>1970</v>
      </c>
    </row>
    <row r="748" spans="1:4">
      <c r="A748" t="s">
        <v>786</v>
      </c>
      <c r="B748">
        <v>99625</v>
      </c>
      <c r="C748" t="s">
        <v>396</v>
      </c>
      <c r="D748" s="40" t="s">
        <v>1971</v>
      </c>
    </row>
    <row r="749" spans="1:4">
      <c r="A749" t="s">
        <v>904</v>
      </c>
      <c r="B749">
        <v>99884</v>
      </c>
      <c r="C749" t="s">
        <v>396</v>
      </c>
      <c r="D749" s="40" t="s">
        <v>1972</v>
      </c>
    </row>
    <row r="750" spans="1:4">
      <c r="A750" t="s">
        <v>905</v>
      </c>
      <c r="B750">
        <v>99885</v>
      </c>
      <c r="C750" t="s">
        <v>396</v>
      </c>
      <c r="D750" s="40" t="s">
        <v>1973</v>
      </c>
    </row>
    <row r="751" spans="1:4">
      <c r="A751" t="s">
        <v>906</v>
      </c>
      <c r="B751">
        <v>99886</v>
      </c>
      <c r="C751" t="s">
        <v>1174</v>
      </c>
      <c r="D751" s="40" t="s">
        <v>1974</v>
      </c>
    </row>
    <row r="752" spans="1:4">
      <c r="A752" t="s">
        <v>907</v>
      </c>
      <c r="B752">
        <v>99887</v>
      </c>
      <c r="C752" t="s">
        <v>1174</v>
      </c>
      <c r="D752" s="40" t="s">
        <v>1975</v>
      </c>
    </row>
    <row r="753" spans="1:4">
      <c r="A753" t="s">
        <v>787</v>
      </c>
      <c r="B753">
        <v>99628</v>
      </c>
      <c r="C753" t="s">
        <v>1174</v>
      </c>
      <c r="D753" s="40" t="s">
        <v>1976</v>
      </c>
    </row>
    <row r="754" spans="1:4">
      <c r="A754" t="s">
        <v>788</v>
      </c>
      <c r="B754">
        <v>99629</v>
      </c>
      <c r="C754" t="s">
        <v>1174</v>
      </c>
      <c r="D754" s="40" t="s">
        <v>1977</v>
      </c>
    </row>
    <row r="755" spans="1:4">
      <c r="A755" t="s">
        <v>908</v>
      </c>
      <c r="B755">
        <v>99888</v>
      </c>
      <c r="C755" t="s">
        <v>1174</v>
      </c>
      <c r="D755" s="40" t="s">
        <v>1978</v>
      </c>
    </row>
    <row r="756" spans="1:4">
      <c r="A756" t="s">
        <v>909</v>
      </c>
      <c r="B756">
        <v>99889</v>
      </c>
      <c r="C756" t="s">
        <v>1174</v>
      </c>
      <c r="D756" s="40" t="s">
        <v>1979</v>
      </c>
    </row>
    <row r="757" spans="1:4">
      <c r="A757" t="s">
        <v>789</v>
      </c>
      <c r="B757">
        <v>99631</v>
      </c>
      <c r="C757" t="s">
        <v>1174</v>
      </c>
      <c r="D757" s="40" t="s">
        <v>1980</v>
      </c>
    </row>
    <row r="758" spans="1:4">
      <c r="A758" t="s">
        <v>790</v>
      </c>
      <c r="B758">
        <v>99632</v>
      </c>
      <c r="C758" t="s">
        <v>1174</v>
      </c>
      <c r="D758" s="40" t="s">
        <v>1981</v>
      </c>
    </row>
    <row r="759" spans="1:4">
      <c r="A759" t="s">
        <v>1086</v>
      </c>
      <c r="B759">
        <v>1000111</v>
      </c>
      <c r="C759" t="s">
        <v>1174</v>
      </c>
      <c r="D759" s="40" t="s">
        <v>1982</v>
      </c>
    </row>
    <row r="760" spans="1:4">
      <c r="A760" t="s">
        <v>791</v>
      </c>
      <c r="B760">
        <v>99633</v>
      </c>
      <c r="C760" t="s">
        <v>1174</v>
      </c>
      <c r="D760" s="40" t="s">
        <v>1983</v>
      </c>
    </row>
    <row r="761" spans="1:4">
      <c r="A761" t="s">
        <v>792</v>
      </c>
      <c r="B761">
        <v>99634</v>
      </c>
      <c r="C761" t="s">
        <v>1174</v>
      </c>
      <c r="D761" s="40" t="s">
        <v>1984</v>
      </c>
    </row>
    <row r="762" spans="1:4">
      <c r="A762" t="s">
        <v>1087</v>
      </c>
      <c r="B762">
        <v>1000112</v>
      </c>
      <c r="C762" t="s">
        <v>1174</v>
      </c>
      <c r="D762" s="40" t="s">
        <v>1985</v>
      </c>
    </row>
    <row r="763" spans="1:4">
      <c r="A763" t="s">
        <v>1088</v>
      </c>
      <c r="B763">
        <v>1000113</v>
      </c>
      <c r="C763" t="s">
        <v>1174</v>
      </c>
      <c r="D763" s="40" t="s">
        <v>1986</v>
      </c>
    </row>
    <row r="764" spans="1:4">
      <c r="A764" t="s">
        <v>1089</v>
      </c>
      <c r="B764">
        <v>1000114</v>
      </c>
      <c r="C764" t="s">
        <v>1174</v>
      </c>
      <c r="D764" s="40" t="s">
        <v>1987</v>
      </c>
    </row>
    <row r="765" spans="1:4">
      <c r="A765" t="s">
        <v>793</v>
      </c>
      <c r="B765">
        <v>99635</v>
      </c>
      <c r="C765" t="s">
        <v>396</v>
      </c>
      <c r="D765" s="40" t="s">
        <v>1988</v>
      </c>
    </row>
    <row r="766" spans="1:4">
      <c r="A766" t="s">
        <v>794</v>
      </c>
      <c r="B766">
        <v>99636</v>
      </c>
      <c r="C766" t="s">
        <v>396</v>
      </c>
      <c r="D766" s="40" t="s">
        <v>1989</v>
      </c>
    </row>
    <row r="767" spans="1:4">
      <c r="A767" t="s">
        <v>1090</v>
      </c>
      <c r="B767">
        <v>1000115</v>
      </c>
      <c r="C767" t="s">
        <v>396</v>
      </c>
      <c r="D767" s="40" t="s">
        <v>1990</v>
      </c>
    </row>
    <row r="768" spans="1:4">
      <c r="A768" t="s">
        <v>1091</v>
      </c>
      <c r="B768">
        <v>1000116</v>
      </c>
      <c r="C768" t="s">
        <v>396</v>
      </c>
      <c r="D768" s="40" t="s">
        <v>1991</v>
      </c>
    </row>
    <row r="769" spans="1:4">
      <c r="A769" t="s">
        <v>795</v>
      </c>
      <c r="B769">
        <v>99639</v>
      </c>
      <c r="C769" t="s">
        <v>396</v>
      </c>
      <c r="D769" s="40" t="s">
        <v>1992</v>
      </c>
    </row>
    <row r="770" spans="1:4">
      <c r="A770" t="s">
        <v>796</v>
      </c>
      <c r="B770">
        <v>99640</v>
      </c>
      <c r="C770" t="s">
        <v>396</v>
      </c>
      <c r="D770" s="40" t="s">
        <v>1993</v>
      </c>
    </row>
    <row r="771" spans="1:4">
      <c r="A771" t="s">
        <v>0</v>
      </c>
      <c r="B771">
        <v>99641</v>
      </c>
      <c r="C771" t="s">
        <v>396</v>
      </c>
      <c r="D771" s="40" t="s">
        <v>1994</v>
      </c>
    </row>
    <row r="772" spans="1:4">
      <c r="A772" t="s">
        <v>1</v>
      </c>
      <c r="B772">
        <v>99642</v>
      </c>
      <c r="C772" t="s">
        <v>396</v>
      </c>
      <c r="D772" s="40" t="s">
        <v>1995</v>
      </c>
    </row>
    <row r="773" spans="1:4">
      <c r="A773" t="s">
        <v>2</v>
      </c>
      <c r="B773">
        <v>99643</v>
      </c>
      <c r="C773" t="s">
        <v>396</v>
      </c>
      <c r="D773" s="40" t="s">
        <v>1996</v>
      </c>
    </row>
    <row r="774" spans="1:4">
      <c r="A774" t="s">
        <v>3</v>
      </c>
      <c r="B774">
        <v>99644</v>
      </c>
      <c r="C774" t="s">
        <v>396</v>
      </c>
      <c r="D774" s="40" t="s">
        <v>1997</v>
      </c>
    </row>
    <row r="775" spans="1:4">
      <c r="A775" t="s">
        <v>1173</v>
      </c>
      <c r="B775">
        <v>1000188</v>
      </c>
      <c r="C775" t="s">
        <v>396</v>
      </c>
      <c r="D775" s="40" t="s">
        <v>1998</v>
      </c>
    </row>
    <row r="776" spans="1:4">
      <c r="A776" t="s">
        <v>4</v>
      </c>
      <c r="B776">
        <v>99645</v>
      </c>
      <c r="C776" t="s">
        <v>1174</v>
      </c>
      <c r="D776" s="40" t="s">
        <v>2000</v>
      </c>
    </row>
    <row r="777" spans="1:4">
      <c r="A777" t="s">
        <v>5</v>
      </c>
      <c r="B777">
        <v>99646</v>
      </c>
      <c r="C777" t="s">
        <v>1174</v>
      </c>
      <c r="D777" s="40" t="s">
        <v>2001</v>
      </c>
    </row>
    <row r="778" spans="1:4">
      <c r="A778" t="s">
        <v>6</v>
      </c>
      <c r="B778">
        <v>99647</v>
      </c>
      <c r="C778" t="s">
        <v>1174</v>
      </c>
      <c r="D778" s="40" t="s">
        <v>2002</v>
      </c>
    </row>
    <row r="779" spans="1:4">
      <c r="A779" t="s">
        <v>986</v>
      </c>
      <c r="B779">
        <v>99188</v>
      </c>
      <c r="C779" t="s">
        <v>1174</v>
      </c>
      <c r="D779" s="40" t="s">
        <v>2003</v>
      </c>
    </row>
    <row r="780" spans="1:4">
      <c r="A780" t="s">
        <v>1092</v>
      </c>
      <c r="B780">
        <v>1000117</v>
      </c>
      <c r="C780" t="s">
        <v>1174</v>
      </c>
      <c r="D780" s="40" t="s">
        <v>2004</v>
      </c>
    </row>
    <row r="781" spans="1:4">
      <c r="A781" t="s">
        <v>1093</v>
      </c>
      <c r="B781">
        <v>1000118</v>
      </c>
      <c r="C781" t="s">
        <v>1174</v>
      </c>
      <c r="D781" s="40" t="s">
        <v>2005</v>
      </c>
    </row>
    <row r="782" spans="1:4">
      <c r="A782" t="s">
        <v>7</v>
      </c>
      <c r="B782">
        <v>99649</v>
      </c>
      <c r="C782" t="s">
        <v>396</v>
      </c>
      <c r="D782" s="40" t="s">
        <v>2006</v>
      </c>
    </row>
    <row r="783" spans="1:4">
      <c r="A783" t="s">
        <v>8</v>
      </c>
      <c r="B783">
        <v>99650</v>
      </c>
      <c r="C783" t="s">
        <v>396</v>
      </c>
      <c r="D783" s="40" t="s">
        <v>2007</v>
      </c>
    </row>
    <row r="784" spans="1:4">
      <c r="A784" t="s">
        <v>9</v>
      </c>
      <c r="B784">
        <v>99651</v>
      </c>
      <c r="C784" t="s">
        <v>396</v>
      </c>
      <c r="D784" s="40" t="s">
        <v>2008</v>
      </c>
    </row>
    <row r="785" spans="1:4">
      <c r="A785" t="s">
        <v>10</v>
      </c>
      <c r="B785">
        <v>99652</v>
      </c>
      <c r="C785" t="s">
        <v>396</v>
      </c>
      <c r="D785" s="40" t="s">
        <v>2009</v>
      </c>
    </row>
    <row r="786" spans="1:4">
      <c r="A786" t="s">
        <v>11</v>
      </c>
      <c r="B786">
        <v>99653</v>
      </c>
      <c r="C786" t="s">
        <v>1174</v>
      </c>
      <c r="D786" s="40" t="s">
        <v>2011</v>
      </c>
    </row>
    <row r="787" spans="1:4">
      <c r="A787" t="s">
        <v>12</v>
      </c>
      <c r="B787">
        <v>99654</v>
      </c>
      <c r="C787" t="s">
        <v>1174</v>
      </c>
      <c r="D787" s="40" t="s">
        <v>2012</v>
      </c>
    </row>
    <row r="788" spans="1:4">
      <c r="A788" t="s">
        <v>13</v>
      </c>
      <c r="B788">
        <v>99655</v>
      </c>
      <c r="C788" t="s">
        <v>1174</v>
      </c>
      <c r="D788" s="40" t="s">
        <v>2013</v>
      </c>
    </row>
    <row r="789" spans="1:4">
      <c r="A789" t="s">
        <v>910</v>
      </c>
      <c r="B789">
        <v>99891</v>
      </c>
      <c r="C789" t="s">
        <v>396</v>
      </c>
      <c r="D789" s="40" t="s">
        <v>2014</v>
      </c>
    </row>
    <row r="790" spans="1:4">
      <c r="A790" t="s">
        <v>911</v>
      </c>
      <c r="B790">
        <v>99892</v>
      </c>
      <c r="C790" t="s">
        <v>396</v>
      </c>
      <c r="D790" s="40" t="s">
        <v>2015</v>
      </c>
    </row>
    <row r="791" spans="1:4">
      <c r="A791" t="s">
        <v>14</v>
      </c>
      <c r="B791">
        <v>99661</v>
      </c>
      <c r="C791" t="s">
        <v>396</v>
      </c>
      <c r="D791" s="40" t="s">
        <v>2016</v>
      </c>
    </row>
    <row r="792" spans="1:4">
      <c r="A792" t="s">
        <v>15</v>
      </c>
      <c r="B792">
        <v>99662</v>
      </c>
      <c r="C792" t="s">
        <v>396</v>
      </c>
      <c r="D792" s="40" t="s">
        <v>2017</v>
      </c>
    </row>
    <row r="793" spans="1:4">
      <c r="A793" t="s">
        <v>16</v>
      </c>
      <c r="B793">
        <v>99663</v>
      </c>
      <c r="C793" t="s">
        <v>396</v>
      </c>
      <c r="D793" s="40" t="s">
        <v>2018</v>
      </c>
    </row>
    <row r="794" spans="1:4">
      <c r="A794" t="s">
        <v>17</v>
      </c>
      <c r="B794">
        <v>99664</v>
      </c>
      <c r="C794" t="s">
        <v>396</v>
      </c>
      <c r="D794" s="40" t="s">
        <v>2019</v>
      </c>
    </row>
    <row r="795" spans="1:4">
      <c r="A795" t="s">
        <v>18</v>
      </c>
      <c r="B795">
        <v>99665</v>
      </c>
      <c r="C795" t="s">
        <v>396</v>
      </c>
      <c r="D795" s="40" t="s">
        <v>2020</v>
      </c>
    </row>
    <row r="796" spans="1:4">
      <c r="A796" t="s">
        <v>987</v>
      </c>
      <c r="B796">
        <v>99217</v>
      </c>
      <c r="C796" t="s">
        <v>396</v>
      </c>
      <c r="D796" s="40" t="s">
        <v>2021</v>
      </c>
    </row>
    <row r="797" spans="1:4">
      <c r="A797" s="68"/>
      <c r="B797" s="68"/>
      <c r="C797" s="68"/>
      <c r="D797" s="40"/>
    </row>
    <row r="798" spans="1:4">
      <c r="A798" s="68"/>
      <c r="B798" s="68"/>
      <c r="C798" s="68"/>
      <c r="D798" s="40"/>
    </row>
    <row r="799" spans="1:4">
      <c r="A799" s="68"/>
      <c r="B799" s="68"/>
      <c r="C799" s="68"/>
      <c r="D799" s="40"/>
    </row>
    <row r="800" spans="1:4">
      <c r="A800" s="68"/>
      <c r="B800" s="68"/>
      <c r="C800" s="68"/>
      <c r="D800" s="40"/>
    </row>
    <row r="801" spans="1:4">
      <c r="A801" s="68"/>
      <c r="B801" s="68"/>
      <c r="C801" s="68"/>
      <c r="D801" s="40"/>
    </row>
    <row r="802" spans="1:4">
      <c r="A802" s="68"/>
      <c r="B802" s="68"/>
      <c r="C802" s="68"/>
      <c r="D802" s="40"/>
    </row>
    <row r="803" spans="1:4">
      <c r="A803" s="68"/>
      <c r="B803" s="68"/>
      <c r="C803" s="68"/>
      <c r="D803" s="40"/>
    </row>
    <row r="804" spans="1:4">
      <c r="A804" s="68"/>
      <c r="B804" s="68"/>
      <c r="C804" s="68"/>
      <c r="D804" s="40"/>
    </row>
    <row r="805" spans="1:4">
      <c r="A805" s="69"/>
      <c r="B805" s="69"/>
      <c r="C805" s="69"/>
    </row>
  </sheetData>
  <autoFilter ref="A1:D1" xr:uid="{00000000-0009-0000-0000-000005000000}">
    <sortState xmlns:xlrd2="http://schemas.microsoft.com/office/spreadsheetml/2017/richdata2" ref="A2:D892">
      <sortCondition ref="A1"/>
    </sortState>
  </autoFilter>
  <phoneticPr fontId="0" type="noConversion"/>
  <dataValidations count="1">
    <dataValidation type="list" allowBlank="1" showInputMessage="1" showErrorMessage="1" sqref="A1 C1" xr:uid="{00000000-0002-0000-0500-000000000000}">
      <formula1>#REF!</formula1>
    </dataValidation>
  </dataValidation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 Project Spreadsheet" ma:contentTypeID="0x010100E7ABCB9FEF76274FBCD3B218D7A6AEED130059887F796119E14EBD0A44C8E6DB173D00A0FC6F36D7B3F747B5510BA9CACD4307" ma:contentTypeVersion="0" ma:contentTypeDescription="" ma:contentTypeScope="" ma:versionID="29bd7b838e0f49d5363d033fbaad166e">
  <xsd:schema xmlns:xsd="http://www.w3.org/2001/XMLSchema" xmlns:xs="http://www.w3.org/2001/XMLSchema" xmlns:p="http://schemas.microsoft.com/office/2006/metadata/properties" xmlns:ns2="acae2092-d05c-429a-9a9e-13fda48789f9" xmlns:ns3="14489046-0bd3-481b-b1cf-01aa1858fac5" targetNamespace="http://schemas.microsoft.com/office/2006/metadata/properties" ma:root="true" ma:fieldsID="43b57a955e0693ee5f855cddb3c9f29b" ns2:_="" ns3:_="">
    <xsd:import namespace="acae2092-d05c-429a-9a9e-13fda48789f9"/>
    <xsd:import namespace="14489046-0bd3-481b-b1cf-01aa1858fac5"/>
    <xsd:element name="properties">
      <xsd:complexType>
        <xsd:sequence>
          <xsd:element name="documentManagement">
            <xsd:complexType>
              <xsd:all>
                <xsd:element ref="ns2:ProjectName" minOccurs="0"/>
                <xsd:element ref="ns2:m14eded2ab7a44779f7543035e4edd55" minOccurs="0"/>
                <xsd:element ref="ns3:TaxCatchAll" minOccurs="0"/>
                <xsd:element ref="ns3:TaxCatchAllLabel" minOccurs="0"/>
                <xsd:element ref="ns2:wc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e2092-d05c-429a-9a9e-13fda48789f9" elementFormDefault="qualified">
    <xsd:import namespace="http://schemas.microsoft.com/office/2006/documentManagement/types"/>
    <xsd:import namespace="http://schemas.microsoft.com/office/infopath/2007/PartnerControls"/>
    <xsd:element name="ProjectName" ma:index="8" nillable="true" ma:displayName="Project Name" ma:default="6175 2020 Qld health table of costs renewal" ma:description="Name of Project" ma:internalName="ProjectName" ma:readOnly="false">
      <xsd:simpleType>
        <xsd:restriction base="dms:Text">
          <xsd:maxLength value="255"/>
        </xsd:restriction>
      </xsd:simpleType>
    </xsd:element>
    <xsd:element name="m14eded2ab7a44779f7543035e4edd55" ma:index="9" nillable="true" ma:taxonomy="true" ma:internalName="m14eded2ab7a44779f7543035e4edd55" ma:taxonomyFieldName="Project_x0020_keyword" ma:displayName="Project keyword" ma:default="" ma:fieldId="{614eded2-ab7a-4477-9f75-43035e4edd55}" ma:sspId="6a907511-92a2-4e3a-9438-94993e15df1e" ma:termSetId="c88b48ef-5c5f-470b-8a9b-1655df409af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wcDescription" ma:index="13" nillable="true" ma:displayName="Document Description" ma:internalName="wc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89046-0bd3-481b-b1cf-01aa1858fac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a115a52-c116-449e-8264-781094d5c9e9}" ma:internalName="TaxCatchAll" ma:showField="CatchAllData" ma:web="acae2092-d05c-429a-9a9e-13fda4878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ba115a52-c116-449e-8264-781094d5c9e9}" ma:internalName="TaxCatchAllLabel" ma:readOnly="true" ma:showField="CatchAllDataLabel" ma:web="acae2092-d05c-429a-9a9e-13fda4878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cae2092-d05c-429a-9a9e-13fda48789f9">6175 2020 Qld health table of costs renewal</ProjectName>
    <wcDescription xmlns="acae2092-d05c-429a-9a9e-13fda48789f9">&lt;div&gt;&lt;/div&gt;</wcDescription>
    <m14eded2ab7a44779f7543035e4edd55 xmlns="acae2092-d05c-429a-9a9e-13fda48789f9">
      <Terms xmlns="http://schemas.microsoft.com/office/infopath/2007/PartnerControls"/>
    </m14eded2ab7a44779f7543035e4edd55>
    <TaxCatchAll xmlns="14489046-0bd3-481b-b1cf-01aa1858fac5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6a907511-92a2-4e3a-9438-94993e15df1e" ContentTypeId="0x010100E7ABCB9FEF76274FBCD3B218D7A6AEED13" PreviousValue="false"/>
</file>

<file path=customXml/itemProps1.xml><?xml version="1.0" encoding="utf-8"?>
<ds:datastoreItem xmlns:ds="http://schemas.openxmlformats.org/officeDocument/2006/customXml" ds:itemID="{B1366625-58B4-4E9C-B8DD-DC72B1001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ae2092-d05c-429a-9a9e-13fda48789f9"/>
    <ds:schemaRef ds:uri="14489046-0bd3-481b-b1cf-01aa1858f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8CADCA-C5AD-4EE2-875C-778970EDFCD1}">
  <ds:schemaRefs>
    <ds:schemaRef ds:uri="http://schemas.microsoft.com/office/2006/documentManagement/types"/>
    <ds:schemaRef ds:uri="acae2092-d05c-429a-9a9e-13fda48789f9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4489046-0bd3-481b-b1cf-01aa1858fac5"/>
  </ds:schemaRefs>
</ds:datastoreItem>
</file>

<file path=customXml/itemProps3.xml><?xml version="1.0" encoding="utf-8"?>
<ds:datastoreItem xmlns:ds="http://schemas.openxmlformats.org/officeDocument/2006/customXml" ds:itemID="{1950948A-BCA3-474B-9807-DB0A59583CD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FC8443-850E-4CEF-A48A-9A557EE5A6D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QHealth Check</vt:lpstr>
      <vt:lpstr>Formulae</vt:lpstr>
      <vt:lpstr>BASE</vt:lpstr>
      <vt:lpstr>HOSPITAL</vt:lpstr>
      <vt:lpstr>DRG Tables</vt:lpstr>
      <vt:lpstr>DRG</vt:lpstr>
      <vt:lpstr>BASE</vt:lpstr>
      <vt:lpstr>DRG</vt:lpstr>
      <vt:lpstr>DRGList</vt:lpstr>
      <vt:lpstr>ExtraLongDayRates</vt:lpstr>
      <vt:lpstr>HOSPITAL</vt:lpstr>
      <vt:lpstr>HospXperdayRate</vt:lpstr>
      <vt:lpstr>LongStayRate</vt:lpstr>
      <vt:lpstr>'QHealth Check'!Print_Area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Qhealth Cost Calc DRG 10 effective 1 July 2021</dc:title>
  <dc:creator>Audit@workcoverqld.com.au</dc:creator>
  <cp:lastModifiedBy>Lisa Santomauro</cp:lastModifiedBy>
  <dcterms:created xsi:type="dcterms:W3CDTF">2015-11-26T05:46:12Z</dcterms:created>
  <dcterms:modified xsi:type="dcterms:W3CDTF">2022-07-26T13:33:15Z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0x010100E7ABCB9FEF76274FBCD3B218D7A6AEED130059887F796119E14EBD0A44C8E6DB173D00A0FC6F36D7B3F747B5510BA9CACD4307</vt:lpwstr>
  </property>
  <property fmtid="{D5CDD505-2E9C-101B-9397-08002B2CF9AE}" pid="3" name="StakeholderKeywords">
    <vt:lpwstr/>
  </property>
  <property fmtid="{D5CDD505-2E9C-101B-9397-08002B2CF9AE}" pid="4" name="Project keyword">
    <vt:lpwstr/>
  </property>
  <property fmtid="{D5CDD505-2E9C-101B-9397-08002B2CF9AE}" pid="5" name="_dlc_DocIdItemGuid">
    <vt:lpwstr>58fce3cc-0eb3-4f84-8c5e-900b81676bdc</vt:lpwstr>
  </property>
</Properties>
</file>